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Veřejné osvětlení\"/>
    </mc:Choice>
  </mc:AlternateContent>
  <bookViews>
    <workbookView xWindow="120" yWindow="120" windowWidth="24915" windowHeight="12075"/>
  </bookViews>
  <sheets>
    <sheet name="Rekapitulace" sheetId="1" r:id="rId1"/>
    <sheet name="Soupis položek" sheetId="3" r:id="rId2"/>
  </sheets>
  <definedNames>
    <definedName name="_xlnm.Print_Area" localSheetId="0">Rekapitulace!$A:$F</definedName>
  </definedNames>
  <calcPr calcId="152511"/>
</workbook>
</file>

<file path=xl/calcChain.xml><?xml version="1.0" encoding="utf-8"?>
<calcChain xmlns="http://schemas.openxmlformats.org/spreadsheetml/2006/main">
  <c r="F24" i="1" l="1"/>
  <c r="G25" i="3"/>
  <c r="G24" i="3"/>
  <c r="G36" i="3"/>
  <c r="G49" i="3"/>
  <c r="G48" i="3"/>
  <c r="G30" i="3"/>
  <c r="G23" i="3"/>
  <c r="G17" i="3"/>
  <c r="G16" i="3"/>
  <c r="G15" i="3"/>
  <c r="F21" i="1"/>
  <c r="G54" i="3"/>
  <c r="G56" i="3"/>
  <c r="G55" i="3"/>
  <c r="G51" i="3"/>
  <c r="G50" i="3"/>
  <c r="G47" i="3"/>
  <c r="G46" i="3"/>
  <c r="G45" i="3"/>
  <c r="G44" i="3"/>
  <c r="G43" i="3"/>
  <c r="G42" i="3"/>
  <c r="G41" i="3"/>
  <c r="G38" i="3"/>
  <c r="G37" i="3"/>
  <c r="G35" i="3"/>
  <c r="G34" i="3"/>
  <c r="G33" i="3"/>
  <c r="G32" i="3"/>
  <c r="G31" i="3"/>
  <c r="G29" i="3"/>
  <c r="G26" i="3"/>
  <c r="G22" i="3"/>
  <c r="G19" i="3"/>
  <c r="G18" i="3"/>
  <c r="G14" i="3"/>
  <c r="G13" i="3"/>
  <c r="G12" i="3"/>
  <c r="G11" i="3"/>
  <c r="G10" i="3"/>
  <c r="G9" i="3"/>
  <c r="G8" i="3"/>
  <c r="G7" i="3"/>
  <c r="E6" i="1" s="1"/>
  <c r="F6" i="1" s="1"/>
  <c r="G6" i="3"/>
  <c r="G27" i="3" l="1"/>
  <c r="F8" i="1" s="1"/>
  <c r="G57" i="3"/>
  <c r="F15" i="1" s="1"/>
  <c r="G52" i="3"/>
  <c r="F10" i="1" s="1"/>
  <c r="E12" i="1" s="1"/>
  <c r="F12" i="1" s="1"/>
  <c r="G39" i="3"/>
  <c r="F9" i="1" s="1"/>
  <c r="G20" i="3"/>
  <c r="F5" i="1" s="1"/>
  <c r="E7" i="1" s="1"/>
  <c r="F7" i="1" s="1"/>
  <c r="E11" i="1" l="1"/>
  <c r="F11" i="1" s="1"/>
  <c r="F14" i="1" s="1"/>
  <c r="F13" i="1"/>
  <c r="F16" i="1" l="1"/>
  <c r="F26" i="1" s="1"/>
</calcChain>
</file>

<file path=xl/sharedStrings.xml><?xml version="1.0" encoding="utf-8"?>
<sst xmlns="http://schemas.openxmlformats.org/spreadsheetml/2006/main" count="132" uniqueCount="87">
  <si>
    <t>materiál elektromontážní</t>
  </si>
  <si>
    <t>prořez</t>
  </si>
  <si>
    <t>materiál podružný</t>
  </si>
  <si>
    <t>materiál zemní</t>
  </si>
  <si>
    <t>elektromontáže</t>
  </si>
  <si>
    <t>zemní práce</t>
  </si>
  <si>
    <t>PPV pro elektromontáže</t>
  </si>
  <si>
    <t>PPV pro zemní práce</t>
  </si>
  <si>
    <t>ostatní náklady</t>
  </si>
  <si>
    <t>NÁKLADY hl.III celkem</t>
  </si>
  <si>
    <t>kompletační činnost</t>
  </si>
  <si>
    <t>revize</t>
  </si>
  <si>
    <t>NÁKLADY hl.XI celkem</t>
  </si>
  <si>
    <t>NÁKLADY hl.I celkem</t>
  </si>
  <si>
    <t>CENA bez DPH (Kč)</t>
  </si>
  <si>
    <t>objekt: ELEKTRO</t>
  </si>
  <si>
    <t>Rekapitulace ceny</t>
  </si>
  <si>
    <t>p.č.</t>
  </si>
  <si>
    <t>%</t>
  </si>
  <si>
    <t>základ</t>
  </si>
  <si>
    <t>cena /Kč/</t>
  </si>
  <si>
    <t>Soupis položek</t>
  </si>
  <si>
    <t>č.položky</t>
  </si>
  <si>
    <t>popis položky</t>
  </si>
  <si>
    <t>mj.</t>
  </si>
  <si>
    <t>množství</t>
  </si>
  <si>
    <t>cena/mj.</t>
  </si>
  <si>
    <t>cena celkem</t>
  </si>
  <si>
    <t>Materiál elektromontážní</t>
  </si>
  <si>
    <t>kabel AYKY 4x16</t>
  </si>
  <si>
    <t>m</t>
  </si>
  <si>
    <t>vedení FeZn pr.10mm(0,63kg/m)</t>
  </si>
  <si>
    <t>svorka odbočná+spojov SR3a FeZn pásek/drát/2šrouby</t>
  </si>
  <si>
    <t>ks</t>
  </si>
  <si>
    <t>svítidlo venkovní výbojkové IVA 150S/SHC 150W</t>
  </si>
  <si>
    <t>výbojka sodíková NAV-T 150W/E40</t>
  </si>
  <si>
    <t>elvýzbroj stož SR723-27-oAl 3xE27/4xM8/35mm2 odboč</t>
  </si>
  <si>
    <t>/elvýzbroj stožáru/ kryt řady 721-724odboč IP20</t>
  </si>
  <si>
    <t>kabel CYKY 3x2,5</t>
  </si>
  <si>
    <t>svorka kotevní typ SO80/12kN/4x16-25mm2</t>
  </si>
  <si>
    <t>součet</t>
  </si>
  <si>
    <t>Materiál zemní</t>
  </si>
  <si>
    <t>písek kopaný 0-2mm</t>
  </si>
  <si>
    <t>m3</t>
  </si>
  <si>
    <t>výstražná fólie šířka 0,34m</t>
  </si>
  <si>
    <t>Elektromontáže</t>
  </si>
  <si>
    <t>kabel Al(-AYKY) pevně uložený do 4x16/5x10/7x6</t>
  </si>
  <si>
    <t>uzemňov.vedení v zemi úplná mtž FeZn pr.8-10mm</t>
  </si>
  <si>
    <t>svítidlo výbojkové venkovní na výložník</t>
  </si>
  <si>
    <t>elektrovýzbroj stožárů pro 3 okruhy</t>
  </si>
  <si>
    <t>kabel(-CYKY) pevně uložený do 3x6/4x4/7x2,5</t>
  </si>
  <si>
    <t>stožár osvětlovací sadový ocelový</t>
  </si>
  <si>
    <t>trubka plast pevně uložená do pr.75mm</t>
  </si>
  <si>
    <t>svorka kotevní kabelu AES do 4x35mm2</t>
  </si>
  <si>
    <t>Zemní práce</t>
  </si>
  <si>
    <t>protlak pod komunikací</t>
  </si>
  <si>
    <t>kabelový prostup z ohebné roury plast pr.110mm</t>
  </si>
  <si>
    <t>výkop jámy pro potlak</t>
  </si>
  <si>
    <t>výkop kabel.rýhy šířka 35/hloubka 80cm tz.3/ko1.0</t>
  </si>
  <si>
    <t>kabel.lože písek 2x10-15cm plastdesky50/30 na30cm</t>
  </si>
  <si>
    <t>výstražná fólie šířka nad 30cm</t>
  </si>
  <si>
    <t>zához kabelové rýhy šířka 35/hloubka 80cm tz.3</t>
  </si>
  <si>
    <t>odvoz zeminy do 10km vč.poplatku za skládku</t>
  </si>
  <si>
    <t>provizorní úprava terénu třída zeminy 3</t>
  </si>
  <si>
    <t>m2</t>
  </si>
  <si>
    <t>Ostatní náklady</t>
  </si>
  <si>
    <t>poplatek za recyklaci svítidla</t>
  </si>
  <si>
    <t>poplatek za recyklaci světelného zdroje</t>
  </si>
  <si>
    <t>montážní plošina</t>
  </si>
  <si>
    <t>hod</t>
  </si>
  <si>
    <t>montáže celkem</t>
  </si>
  <si>
    <t>materiál celkem</t>
  </si>
  <si>
    <t>stožár osv bezpatic 5,5 žárZn</t>
  </si>
  <si>
    <t xml:space="preserve">trubka pevná </t>
  </si>
  <si>
    <t>skříň PS100</t>
  </si>
  <si>
    <t>třemen pro PS100</t>
  </si>
  <si>
    <t>poj.nožová 35A</t>
  </si>
  <si>
    <t>trubka korug. 50/40</t>
  </si>
  <si>
    <t>pouzdrový základ mimo trasu</t>
  </si>
  <si>
    <t>výkop jámy pro stožár</t>
  </si>
  <si>
    <t>skříň PS se třmenem</t>
  </si>
  <si>
    <t>beton B13,5</t>
  </si>
  <si>
    <t>stožárové pouzdro plast SP315/1000</t>
  </si>
  <si>
    <t>investorská činnost, vytyčení sítí</t>
  </si>
  <si>
    <t>geodet.vytýčení</t>
  </si>
  <si>
    <t>ukončení na svorkovnici vodič do 16mm2</t>
  </si>
  <si>
    <t>název akce: Rekonstrukce VO HVĚZDOV, k.ú. Ploužnice pod Ralskem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</si>
</sst>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\ ###\ ##0;#\ ###\ ##0;"/>
    <numFmt numFmtId="165" formatCode="#\ ###\ ##0.00"/>
    <numFmt numFmtId="166" formatCode="000000000"/>
    <numFmt numFmtId="167" formatCode="#\ ###\ ###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1"/>
      <name val="Times New Roman CE"/>
      <charset val="238"/>
    </font>
    <font>
      <sz val="10"/>
      <color theme="1"/>
      <name val="Times New Roman CE"/>
      <charset val="238"/>
    </font>
    <font>
      <b/>
      <sz val="10"/>
      <color theme="1"/>
      <name val="Times New Roman CE"/>
      <charset val="238"/>
    </font>
    <font>
      <b/>
      <sz val="16"/>
      <color theme="1"/>
      <name val="Times New Roman CE"/>
      <charset val="238"/>
    </font>
    <font>
      <b/>
      <sz val="12"/>
      <color theme="1"/>
      <name val="Times New Roman CE"/>
      <charset val="238"/>
    </font>
    <font>
      <b/>
      <sz val="11"/>
      <color theme="1"/>
      <name val="Times New Roman CE"/>
      <charset val="238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4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3" fillId="0" borderId="31" applyNumberFormat="0" applyFill="0" applyAlignment="0" applyProtection="0"/>
    <xf numFmtId="0" fontId="4" fillId="21" borderId="0" applyNumberFormat="0" applyBorder="0" applyAlignment="0" applyProtection="0"/>
    <xf numFmtId="0" fontId="5" fillId="22" borderId="32" applyNumberFormat="0" applyAlignment="0" applyProtection="0"/>
    <xf numFmtId="0" fontId="6" fillId="0" borderId="33" applyNumberFormat="0" applyFill="0" applyAlignment="0" applyProtection="0"/>
    <xf numFmtId="0" fontId="7" fillId="0" borderId="34" applyNumberFormat="0" applyFill="0" applyAlignment="0" applyProtection="0"/>
    <xf numFmtId="0" fontId="8" fillId="0" borderId="3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23" borderId="0" applyNumberFormat="0" applyBorder="0" applyAlignment="0" applyProtection="0"/>
    <xf numFmtId="0" fontId="1" fillId="24" borderId="36" applyNumberFormat="0" applyFont="0" applyAlignment="0" applyProtection="0"/>
    <xf numFmtId="0" fontId="11" fillId="0" borderId="37" applyNumberFormat="0" applyFill="0" applyAlignment="0" applyProtection="0"/>
    <xf numFmtId="0" fontId="12" fillId="25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6" borderId="38" applyNumberFormat="0" applyAlignment="0" applyProtection="0"/>
    <xf numFmtId="0" fontId="15" fillId="27" borderId="38" applyNumberFormat="0" applyAlignment="0" applyProtection="0"/>
    <xf numFmtId="0" fontId="16" fillId="27" borderId="39" applyNumberFormat="0" applyAlignment="0" applyProtection="0"/>
    <xf numFmtId="0" fontId="17" fillId="0" borderId="0" applyNumberFormat="0" applyFill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</cellStyleXfs>
  <cellXfs count="84">
    <xf numFmtId="0" fontId="0" fillId="0" borderId="0" xfId="0"/>
    <xf numFmtId="2" fontId="18" fillId="0" borderId="0" xfId="0" applyNumberFormat="1" applyFont="1"/>
    <xf numFmtId="164" fontId="18" fillId="0" borderId="0" xfId="0" applyNumberFormat="1" applyFont="1"/>
    <xf numFmtId="165" fontId="18" fillId="0" borderId="0" xfId="0" applyNumberFormat="1" applyFont="1"/>
    <xf numFmtId="0" fontId="18" fillId="0" borderId="0" xfId="0" applyFont="1"/>
    <xf numFmtId="0" fontId="19" fillId="0" borderId="0" xfId="0" applyFont="1"/>
    <xf numFmtId="49" fontId="19" fillId="0" borderId="1" xfId="0" applyNumberFormat="1" applyFont="1" applyBorder="1"/>
    <xf numFmtId="2" fontId="19" fillId="0" borderId="2" xfId="0" applyNumberFormat="1" applyFont="1" applyBorder="1"/>
    <xf numFmtId="164" fontId="19" fillId="0" borderId="2" xfId="0" applyNumberFormat="1" applyFont="1" applyBorder="1"/>
    <xf numFmtId="49" fontId="19" fillId="0" borderId="3" xfId="0" applyNumberFormat="1" applyFont="1" applyBorder="1"/>
    <xf numFmtId="2" fontId="19" fillId="0" borderId="4" xfId="0" applyNumberFormat="1" applyFont="1" applyBorder="1"/>
    <xf numFmtId="164" fontId="19" fillId="0" borderId="4" xfId="0" applyNumberFormat="1" applyFont="1" applyBorder="1"/>
    <xf numFmtId="49" fontId="19" fillId="0" borderId="5" xfId="0" applyNumberFormat="1" applyFont="1" applyBorder="1"/>
    <xf numFmtId="2" fontId="19" fillId="0" borderId="6" xfId="0" applyNumberFormat="1" applyFont="1" applyBorder="1"/>
    <xf numFmtId="164" fontId="19" fillId="0" borderId="6" xfId="0" applyNumberFormat="1" applyFont="1" applyBorder="1"/>
    <xf numFmtId="49" fontId="19" fillId="2" borderId="7" xfId="0" applyNumberFormat="1" applyFont="1" applyFill="1" applyBorder="1"/>
    <xf numFmtId="2" fontId="19" fillId="2" borderId="7" xfId="0" applyNumberFormat="1" applyFont="1" applyFill="1" applyBorder="1"/>
    <xf numFmtId="164" fontId="19" fillId="2" borderId="7" xfId="0" applyNumberFormat="1" applyFont="1" applyFill="1" applyBorder="1"/>
    <xf numFmtId="0" fontId="19" fillId="0" borderId="8" xfId="0" applyFont="1" applyBorder="1"/>
    <xf numFmtId="165" fontId="19" fillId="0" borderId="9" xfId="0" applyNumberFormat="1" applyFont="1" applyBorder="1"/>
    <xf numFmtId="0" fontId="19" fillId="0" borderId="10" xfId="0" applyFont="1" applyBorder="1"/>
    <xf numFmtId="165" fontId="19" fillId="0" borderId="11" xfId="0" applyNumberFormat="1" applyFont="1" applyBorder="1"/>
    <xf numFmtId="0" fontId="19" fillId="2" borderId="12" xfId="0" applyFont="1" applyFill="1" applyBorder="1"/>
    <xf numFmtId="165" fontId="19" fillId="2" borderId="13" xfId="0" applyNumberFormat="1" applyFont="1" applyFill="1" applyBorder="1"/>
    <xf numFmtId="0" fontId="19" fillId="0" borderId="14" xfId="0" applyFont="1" applyBorder="1"/>
    <xf numFmtId="165" fontId="19" fillId="0" borderId="15" xfId="0" applyNumberFormat="1" applyFont="1" applyBorder="1"/>
    <xf numFmtId="0" fontId="20" fillId="0" borderId="16" xfId="0" applyFont="1" applyBorder="1"/>
    <xf numFmtId="49" fontId="20" fillId="0" borderId="17" xfId="0" applyNumberFormat="1" applyFont="1" applyBorder="1"/>
    <xf numFmtId="2" fontId="20" fillId="0" borderId="18" xfId="0" applyNumberFormat="1" applyFont="1" applyBorder="1"/>
    <xf numFmtId="164" fontId="20" fillId="0" borderId="18" xfId="0" applyNumberFormat="1" applyFont="1" applyBorder="1"/>
    <xf numFmtId="165" fontId="20" fillId="0" borderId="19" xfId="0" applyNumberFormat="1" applyFont="1" applyBorder="1"/>
    <xf numFmtId="0" fontId="21" fillId="0" borderId="0" xfId="0" applyFont="1" applyAlignment="1">
      <alignment vertical="center"/>
    </xf>
    <xf numFmtId="0" fontId="21" fillId="2" borderId="12" xfId="0" applyFont="1" applyFill="1" applyBorder="1" applyAlignment="1">
      <alignment vertical="center"/>
    </xf>
    <xf numFmtId="0" fontId="21" fillId="2" borderId="7" xfId="0" applyFont="1" applyFill="1" applyBorder="1" applyAlignment="1">
      <alignment vertical="center"/>
    </xf>
    <xf numFmtId="2" fontId="21" fillId="2" borderId="7" xfId="0" applyNumberFormat="1" applyFont="1" applyFill="1" applyBorder="1" applyAlignment="1">
      <alignment vertical="center"/>
    </xf>
    <xf numFmtId="164" fontId="21" fillId="2" borderId="7" xfId="0" applyNumberFormat="1" applyFont="1" applyFill="1" applyBorder="1" applyAlignment="1">
      <alignment vertical="center"/>
    </xf>
    <xf numFmtId="165" fontId="21" fillId="2" borderId="13" xfId="0" applyNumberFormat="1" applyFont="1" applyFill="1" applyBorder="1" applyAlignment="1">
      <alignment vertical="center"/>
    </xf>
    <xf numFmtId="0" fontId="20" fillId="0" borderId="0" xfId="0" quotePrefix="1" applyFont="1"/>
    <xf numFmtId="0" fontId="19" fillId="0" borderId="20" xfId="0" applyFont="1" applyBorder="1" applyAlignment="1">
      <alignment horizontal="right"/>
    </xf>
    <xf numFmtId="0" fontId="19" fillId="0" borderId="21" xfId="0" applyFont="1" applyBorder="1" applyAlignment="1">
      <alignment horizontal="right"/>
    </xf>
    <xf numFmtId="2" fontId="19" fillId="0" borderId="21" xfId="0" applyNumberFormat="1" applyFont="1" applyBorder="1" applyAlignment="1">
      <alignment horizontal="right"/>
    </xf>
    <xf numFmtId="164" fontId="19" fillId="0" borderId="21" xfId="0" applyNumberFormat="1" applyFont="1" applyBorder="1" applyAlignment="1">
      <alignment horizontal="right"/>
    </xf>
    <xf numFmtId="165" fontId="19" fillId="0" borderId="22" xfId="0" applyNumberFormat="1" applyFont="1" applyBorder="1" applyAlignment="1">
      <alignment horizontal="right"/>
    </xf>
    <xf numFmtId="0" fontId="20" fillId="0" borderId="0" xfId="0" applyFont="1"/>
    <xf numFmtId="0" fontId="21" fillId="2" borderId="0" xfId="0" applyFont="1" applyFill="1" applyAlignment="1">
      <alignment vertical="center"/>
    </xf>
    <xf numFmtId="0" fontId="18" fillId="0" borderId="20" xfId="0" applyFont="1" applyBorder="1"/>
    <xf numFmtId="166" fontId="18" fillId="0" borderId="21" xfId="0" applyNumberFormat="1" applyFont="1" applyBorder="1"/>
    <xf numFmtId="0" fontId="18" fillId="0" borderId="21" xfId="0" applyFont="1" applyBorder="1"/>
    <xf numFmtId="2" fontId="18" fillId="0" borderId="21" xfId="0" applyNumberFormat="1" applyFont="1" applyBorder="1"/>
    <xf numFmtId="0" fontId="22" fillId="0" borderId="23" xfId="0" applyFont="1" applyBorder="1"/>
    <xf numFmtId="166" fontId="22" fillId="0" borderId="0" xfId="0" applyNumberFormat="1" applyFont="1" applyBorder="1"/>
    <xf numFmtId="0" fontId="22" fillId="0" borderId="0" xfId="0" applyFont="1" applyBorder="1"/>
    <xf numFmtId="2" fontId="22" fillId="0" borderId="0" xfId="0" applyNumberFormat="1" applyFont="1" applyBorder="1"/>
    <xf numFmtId="0" fontId="22" fillId="0" borderId="0" xfId="0" applyFont="1"/>
    <xf numFmtId="0" fontId="18" fillId="0" borderId="8" xfId="0" applyFont="1" applyBorder="1"/>
    <xf numFmtId="166" fontId="18" fillId="0" borderId="2" xfId="0" applyNumberFormat="1" applyFont="1" applyBorder="1"/>
    <xf numFmtId="49" fontId="18" fillId="0" borderId="2" xfId="0" applyNumberFormat="1" applyFont="1" applyBorder="1"/>
    <xf numFmtId="2" fontId="18" fillId="0" borderId="2" xfId="0" applyNumberFormat="1" applyFont="1" applyBorder="1"/>
    <xf numFmtId="0" fontId="18" fillId="0" borderId="16" xfId="0" applyFont="1" applyBorder="1"/>
    <xf numFmtId="166" fontId="18" fillId="0" borderId="18" xfId="0" applyNumberFormat="1" applyFont="1" applyBorder="1"/>
    <xf numFmtId="49" fontId="18" fillId="0" borderId="18" xfId="0" applyNumberFormat="1" applyFont="1" applyBorder="1"/>
    <xf numFmtId="2" fontId="18" fillId="0" borderId="18" xfId="0" applyNumberFormat="1" applyFont="1" applyBorder="1"/>
    <xf numFmtId="0" fontId="23" fillId="2" borderId="23" xfId="0" applyFont="1" applyFill="1" applyBorder="1"/>
    <xf numFmtId="166" fontId="23" fillId="2" borderId="0" xfId="0" applyNumberFormat="1" applyFont="1" applyFill="1" applyBorder="1"/>
    <xf numFmtId="49" fontId="23" fillId="2" borderId="0" xfId="0" applyNumberFormat="1" applyFont="1" applyFill="1" applyBorder="1"/>
    <xf numFmtId="2" fontId="23" fillId="2" borderId="0" xfId="0" applyNumberFormat="1" applyFont="1" applyFill="1" applyBorder="1"/>
    <xf numFmtId="0" fontId="23" fillId="0" borderId="0" xfId="0" applyFont="1"/>
    <xf numFmtId="0" fontId="22" fillId="0" borderId="24" xfId="0" applyFont="1" applyBorder="1"/>
    <xf numFmtId="166" fontId="22" fillId="0" borderId="5" xfId="0" applyNumberFormat="1" applyFont="1" applyBorder="1"/>
    <xf numFmtId="49" fontId="22" fillId="0" borderId="5" xfId="0" applyNumberFormat="1" applyFont="1" applyBorder="1"/>
    <xf numFmtId="2" fontId="22" fillId="0" borderId="5" xfId="0" applyNumberFormat="1" applyFont="1" applyBorder="1"/>
    <xf numFmtId="0" fontId="23" fillId="2" borderId="25" xfId="0" applyFont="1" applyFill="1" applyBorder="1"/>
    <xf numFmtId="166" fontId="23" fillId="2" borderId="26" xfId="0" applyNumberFormat="1" applyFont="1" applyFill="1" applyBorder="1"/>
    <xf numFmtId="0" fontId="23" fillId="2" borderId="26" xfId="0" applyFont="1" applyFill="1" applyBorder="1"/>
    <xf numFmtId="2" fontId="23" fillId="2" borderId="26" xfId="0" applyNumberFormat="1" applyFont="1" applyFill="1" applyBorder="1"/>
    <xf numFmtId="166" fontId="18" fillId="0" borderId="0" xfId="0" applyNumberFormat="1" applyFont="1"/>
    <xf numFmtId="167" fontId="18" fillId="0" borderId="0" xfId="0" applyNumberFormat="1" applyFont="1"/>
    <xf numFmtId="167" fontId="18" fillId="0" borderId="22" xfId="0" applyNumberFormat="1" applyFont="1" applyBorder="1"/>
    <xf numFmtId="167" fontId="22" fillId="0" borderId="27" xfId="0" applyNumberFormat="1" applyFont="1" applyBorder="1"/>
    <xf numFmtId="167" fontId="18" fillId="0" borderId="9" xfId="0" applyNumberFormat="1" applyFont="1" applyBorder="1"/>
    <xf numFmtId="167" fontId="18" fillId="0" borderId="28" xfId="0" applyNumberFormat="1" applyFont="1" applyBorder="1"/>
    <xf numFmtId="167" fontId="23" fillId="2" borderId="27" xfId="0" applyNumberFormat="1" applyFont="1" applyFill="1" applyBorder="1"/>
    <xf numFmtId="167" fontId="22" fillId="0" borderId="29" xfId="0" applyNumberFormat="1" applyFont="1" applyBorder="1"/>
    <xf numFmtId="167" fontId="23" fillId="2" borderId="30" xfId="0" applyNumberFormat="1" applyFont="1" applyFill="1" applyBorder="1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M11" sqref="M11"/>
    </sheetView>
  </sheetViews>
  <sheetFormatPr defaultRowHeight="15" x14ac:dyDescent="0.25"/>
  <cols>
    <col min="1" max="1" width="4.7109375" style="4" customWidth="1"/>
    <col min="2" max="2" width="10.7109375" style="4" customWidth="1"/>
    <col min="3" max="3" width="30.7109375" style="4" customWidth="1"/>
    <col min="4" max="4" width="11.7109375" style="1" customWidth="1"/>
    <col min="5" max="5" width="14.7109375" style="2" customWidth="1"/>
    <col min="6" max="6" width="16.7109375" style="3" customWidth="1"/>
    <col min="7" max="16384" width="9.140625" style="4"/>
  </cols>
  <sheetData>
    <row r="1" spans="1:6" x14ac:dyDescent="0.25">
      <c r="A1" s="5"/>
      <c r="B1" s="37" t="s">
        <v>86</v>
      </c>
      <c r="C1" s="37"/>
    </row>
    <row r="2" spans="1:6" ht="15.75" thickBot="1" x14ac:dyDescent="0.3">
      <c r="A2" s="5"/>
      <c r="B2" s="37" t="s">
        <v>15</v>
      </c>
      <c r="C2" s="37"/>
    </row>
    <row r="3" spans="1:6" s="31" customFormat="1" ht="33.950000000000003" customHeight="1" thickBot="1" x14ac:dyDescent="0.3">
      <c r="A3" s="32" t="s">
        <v>16</v>
      </c>
      <c r="B3" s="33"/>
      <c r="C3" s="33"/>
      <c r="D3" s="34"/>
      <c r="E3" s="35"/>
      <c r="F3" s="36"/>
    </row>
    <row r="4" spans="1:6" ht="15.75" thickBot="1" x14ac:dyDescent="0.3">
      <c r="A4" s="38" t="s">
        <v>17</v>
      </c>
      <c r="B4" s="39"/>
      <c r="C4" s="39"/>
      <c r="D4" s="40" t="s">
        <v>18</v>
      </c>
      <c r="E4" s="41" t="s">
        <v>19</v>
      </c>
      <c r="F4" s="42" t="s">
        <v>20</v>
      </c>
    </row>
    <row r="5" spans="1:6" x14ac:dyDescent="0.25">
      <c r="A5" s="18">
        <v>1</v>
      </c>
      <c r="B5" s="6" t="s">
        <v>0</v>
      </c>
      <c r="C5" s="6"/>
      <c r="D5" s="7"/>
      <c r="E5" s="8">
        <v>0</v>
      </c>
      <c r="F5" s="19">
        <f>'Soupis položek'!G20</f>
        <v>0</v>
      </c>
    </row>
    <row r="6" spans="1:6" x14ac:dyDescent="0.25">
      <c r="A6" s="18">
        <v>2</v>
      </c>
      <c r="B6" s="6" t="s">
        <v>1</v>
      </c>
      <c r="C6" s="6"/>
      <c r="D6" s="7">
        <v>5</v>
      </c>
      <c r="E6" s="8">
        <f>SUM('Soupis položek'!G6:G7)</f>
        <v>0</v>
      </c>
      <c r="F6" s="19">
        <f>E6*D6/100</f>
        <v>0</v>
      </c>
    </row>
    <row r="7" spans="1:6" x14ac:dyDescent="0.25">
      <c r="A7" s="18">
        <v>3</v>
      </c>
      <c r="B7" s="6" t="s">
        <v>2</v>
      </c>
      <c r="C7" s="6"/>
      <c r="D7" s="7">
        <v>3</v>
      </c>
      <c r="E7" s="8">
        <f>F5</f>
        <v>0</v>
      </c>
      <c r="F7" s="19">
        <f>E7*D7/100</f>
        <v>0</v>
      </c>
    </row>
    <row r="8" spans="1:6" x14ac:dyDescent="0.25">
      <c r="A8" s="18">
        <v>4</v>
      </c>
      <c r="B8" s="6" t="s">
        <v>3</v>
      </c>
      <c r="C8" s="6"/>
      <c r="D8" s="7"/>
      <c r="E8" s="8">
        <v>0</v>
      </c>
      <c r="F8" s="19">
        <f>'Soupis položek'!G27</f>
        <v>0</v>
      </c>
    </row>
    <row r="9" spans="1:6" x14ac:dyDescent="0.25">
      <c r="A9" s="18">
        <v>5</v>
      </c>
      <c r="B9" s="6" t="s">
        <v>4</v>
      </c>
      <c r="C9" s="6"/>
      <c r="D9" s="7"/>
      <c r="E9" s="8">
        <v>0</v>
      </c>
      <c r="F9" s="19">
        <f>'Soupis položek'!G39</f>
        <v>0</v>
      </c>
    </row>
    <row r="10" spans="1:6" x14ac:dyDescent="0.25">
      <c r="A10" s="18">
        <v>6</v>
      </c>
      <c r="B10" s="6" t="s">
        <v>5</v>
      </c>
      <c r="C10" s="6"/>
      <c r="D10" s="7"/>
      <c r="E10" s="8">
        <v>0</v>
      </c>
      <c r="F10" s="19">
        <f>'Soupis položek'!G52</f>
        <v>0</v>
      </c>
    </row>
    <row r="11" spans="1:6" x14ac:dyDescent="0.25">
      <c r="A11" s="18">
        <v>7</v>
      </c>
      <c r="B11" s="6" t="s">
        <v>6</v>
      </c>
      <c r="C11" s="6"/>
      <c r="D11" s="7">
        <v>1</v>
      </c>
      <c r="E11" s="8">
        <f>F9+F7+F6+F5</f>
        <v>0</v>
      </c>
      <c r="F11" s="19">
        <f>E11*D11/100</f>
        <v>0</v>
      </c>
    </row>
    <row r="12" spans="1:6" ht="15.75" thickBot="1" x14ac:dyDescent="0.3">
      <c r="A12" s="18">
        <v>8</v>
      </c>
      <c r="B12" s="6" t="s">
        <v>7</v>
      </c>
      <c r="C12" s="6"/>
      <c r="D12" s="7">
        <v>1</v>
      </c>
      <c r="E12" s="8">
        <f>F10+F8</f>
        <v>0</v>
      </c>
      <c r="F12" s="19">
        <f>E12*D12/100</f>
        <v>0</v>
      </c>
    </row>
    <row r="13" spans="1:6" x14ac:dyDescent="0.25">
      <c r="A13" s="20">
        <v>9</v>
      </c>
      <c r="B13" s="9" t="s">
        <v>71</v>
      </c>
      <c r="C13" s="9"/>
      <c r="D13" s="10"/>
      <c r="E13" s="11">
        <v>0</v>
      </c>
      <c r="F13" s="21">
        <f>SUM(F5:F8)</f>
        <v>0</v>
      </c>
    </row>
    <row r="14" spans="1:6" x14ac:dyDescent="0.25">
      <c r="A14" s="24">
        <v>10</v>
      </c>
      <c r="B14" s="12" t="s">
        <v>70</v>
      </c>
      <c r="C14" s="12"/>
      <c r="D14" s="13"/>
      <c r="E14" s="14"/>
      <c r="F14" s="25">
        <f>SUM(F9:F12)</f>
        <v>0</v>
      </c>
    </row>
    <row r="15" spans="1:6" ht="15.75" thickBot="1" x14ac:dyDescent="0.3">
      <c r="A15" s="18">
        <v>11</v>
      </c>
      <c r="B15" s="6" t="s">
        <v>8</v>
      </c>
      <c r="C15" s="6"/>
      <c r="D15" s="7"/>
      <c r="E15" s="8">
        <v>0</v>
      </c>
      <c r="F15" s="19">
        <f>'Soupis položek'!G57</f>
        <v>0</v>
      </c>
    </row>
    <row r="16" spans="1:6" x14ac:dyDescent="0.25">
      <c r="A16" s="22">
        <v>12</v>
      </c>
      <c r="B16" s="15" t="s">
        <v>9</v>
      </c>
      <c r="C16" s="15"/>
      <c r="D16" s="16"/>
      <c r="E16" s="17">
        <v>0</v>
      </c>
      <c r="F16" s="23">
        <f>SUM(F13:F15)</f>
        <v>0</v>
      </c>
    </row>
    <row r="17" spans="1:6" x14ac:dyDescent="0.25">
      <c r="A17" s="24"/>
      <c r="B17" s="12"/>
      <c r="C17" s="12"/>
      <c r="D17" s="13"/>
      <c r="E17" s="14"/>
      <c r="F17" s="25"/>
    </row>
    <row r="18" spans="1:6" x14ac:dyDescent="0.25">
      <c r="A18" s="18">
        <v>13</v>
      </c>
      <c r="B18" s="6" t="s">
        <v>10</v>
      </c>
      <c r="C18" s="6"/>
      <c r="D18" s="7"/>
      <c r="E18" s="8">
        <v>0</v>
      </c>
      <c r="F18" s="19"/>
    </row>
    <row r="19" spans="1:6" x14ac:dyDescent="0.25">
      <c r="A19" s="18">
        <v>14</v>
      </c>
      <c r="B19" s="6" t="s">
        <v>11</v>
      </c>
      <c r="C19" s="6"/>
      <c r="D19" s="7"/>
      <c r="E19" s="8">
        <v>0</v>
      </c>
      <c r="F19" s="19"/>
    </row>
    <row r="20" spans="1:6" ht="15.75" thickBot="1" x14ac:dyDescent="0.3">
      <c r="A20" s="18">
        <v>15</v>
      </c>
      <c r="B20" s="6" t="s">
        <v>83</v>
      </c>
      <c r="C20" s="6"/>
      <c r="D20" s="7"/>
      <c r="E20" s="8">
        <v>0</v>
      </c>
      <c r="F20" s="19"/>
    </row>
    <row r="21" spans="1:6" x14ac:dyDescent="0.25">
      <c r="A21" s="22">
        <v>16</v>
      </c>
      <c r="B21" s="15" t="s">
        <v>12</v>
      </c>
      <c r="C21" s="15"/>
      <c r="D21" s="16"/>
      <c r="E21" s="17">
        <v>0</v>
      </c>
      <c r="F21" s="23">
        <f>SUM(F18:F20)</f>
        <v>0</v>
      </c>
    </row>
    <row r="22" spans="1:6" x14ac:dyDescent="0.25">
      <c r="A22" s="24"/>
      <c r="B22" s="12"/>
      <c r="C22" s="12"/>
      <c r="D22" s="13"/>
      <c r="E22" s="14"/>
      <c r="F22" s="25"/>
    </row>
    <row r="23" spans="1:6" ht="15.75" thickBot="1" x14ac:dyDescent="0.3">
      <c r="A23" s="24">
        <v>17</v>
      </c>
      <c r="B23" s="12" t="s">
        <v>84</v>
      </c>
      <c r="C23" s="12"/>
      <c r="D23" s="13"/>
      <c r="E23" s="14"/>
      <c r="F23" s="25"/>
    </row>
    <row r="24" spans="1:6" x14ac:dyDescent="0.25">
      <c r="A24" s="22">
        <v>18</v>
      </c>
      <c r="B24" s="15" t="s">
        <v>13</v>
      </c>
      <c r="C24" s="15"/>
      <c r="D24" s="16"/>
      <c r="E24" s="17">
        <v>0</v>
      </c>
      <c r="F24" s="23">
        <f>SUM(F23:F23)</f>
        <v>0</v>
      </c>
    </row>
    <row r="25" spans="1:6" ht="15.75" thickBot="1" x14ac:dyDescent="0.3">
      <c r="A25" s="24"/>
      <c r="B25" s="12"/>
      <c r="C25" s="12"/>
      <c r="D25" s="13"/>
      <c r="E25" s="14"/>
      <c r="F25" s="25"/>
    </row>
    <row r="26" spans="1:6" ht="16.5" thickTop="1" thickBot="1" x14ac:dyDescent="0.3">
      <c r="A26" s="26">
        <v>19</v>
      </c>
      <c r="B26" s="27" t="s">
        <v>14</v>
      </c>
      <c r="C26" s="27"/>
      <c r="D26" s="28"/>
      <c r="E26" s="29">
        <v>0</v>
      </c>
      <c r="F26" s="30">
        <f>F24+F21+F16</f>
        <v>0</v>
      </c>
    </row>
  </sheetData>
  <printOptions horizontalCentered="1"/>
  <pageMargins left="0.78740157499999996" right="0.78740157499999996" top="0.984251969" bottom="0.984251969" header="0.4921259845" footer="0.4921259845"/>
  <pageSetup paperSize="9" scale="95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workbookViewId="0">
      <selection activeCell="J6" sqref="J6"/>
    </sheetView>
  </sheetViews>
  <sheetFormatPr defaultRowHeight="15" x14ac:dyDescent="0.25"/>
  <cols>
    <col min="1" max="1" width="3.7109375" style="4" customWidth="1"/>
    <col min="2" max="2" width="10" style="4" bestFit="1" customWidth="1"/>
    <col min="3" max="3" width="48.5703125" style="4" customWidth="1"/>
    <col min="4" max="4" width="3.5703125" style="4" bestFit="1" customWidth="1"/>
    <col min="5" max="5" width="8.28515625" style="4" bestFit="1" customWidth="1"/>
    <col min="6" max="6" width="7.7109375" style="4" customWidth="1"/>
    <col min="7" max="7" width="11.140625" style="4" customWidth="1"/>
    <col min="8" max="16384" width="9.140625" style="4"/>
  </cols>
  <sheetData>
    <row r="1" spans="1:7" x14ac:dyDescent="0.25">
      <c r="A1" s="43"/>
      <c r="B1" s="37" t="s">
        <v>86</v>
      </c>
      <c r="C1" s="43"/>
      <c r="D1" s="43"/>
      <c r="E1" s="43"/>
      <c r="F1" s="43"/>
      <c r="G1" s="43"/>
    </row>
    <row r="2" spans="1:7" x14ac:dyDescent="0.25">
      <c r="A2" s="43"/>
      <c r="B2" s="37" t="s">
        <v>15</v>
      </c>
      <c r="C2" s="43"/>
      <c r="D2" s="43"/>
      <c r="E2" s="43"/>
      <c r="F2" s="43"/>
      <c r="G2" s="43"/>
    </row>
    <row r="3" spans="1:7" s="31" customFormat="1" ht="33.950000000000003" customHeight="1" thickBot="1" x14ac:dyDescent="0.3">
      <c r="A3" s="44" t="s">
        <v>21</v>
      </c>
      <c r="B3" s="44"/>
      <c r="C3" s="44"/>
      <c r="D3" s="44"/>
      <c r="E3" s="44"/>
      <c r="F3" s="44"/>
      <c r="G3" s="44"/>
    </row>
    <row r="4" spans="1:7" ht="15.75" thickBot="1" x14ac:dyDescent="0.3">
      <c r="A4" s="45" t="s">
        <v>17</v>
      </c>
      <c r="B4" s="46" t="s">
        <v>22</v>
      </c>
      <c r="C4" s="47" t="s">
        <v>23</v>
      </c>
      <c r="D4" s="47" t="s">
        <v>24</v>
      </c>
      <c r="E4" s="48" t="s">
        <v>25</v>
      </c>
      <c r="F4" s="48" t="s">
        <v>26</v>
      </c>
      <c r="G4" s="77" t="s">
        <v>27</v>
      </c>
    </row>
    <row r="5" spans="1:7" s="53" customFormat="1" ht="20.100000000000001" customHeight="1" x14ac:dyDescent="0.25">
      <c r="A5" s="49" t="s">
        <v>28</v>
      </c>
      <c r="B5" s="50"/>
      <c r="C5" s="51"/>
      <c r="D5" s="51"/>
      <c r="E5" s="52"/>
      <c r="F5" s="52"/>
      <c r="G5" s="78"/>
    </row>
    <row r="6" spans="1:7" x14ac:dyDescent="0.25">
      <c r="A6" s="54">
        <v>1</v>
      </c>
      <c r="B6" s="55">
        <v>151210</v>
      </c>
      <c r="C6" s="56" t="s">
        <v>29</v>
      </c>
      <c r="D6" s="56" t="s">
        <v>30</v>
      </c>
      <c r="E6" s="57">
        <v>198</v>
      </c>
      <c r="F6" s="57"/>
      <c r="G6" s="79">
        <f t="shared" ref="G6:G19" si="0">E6*F6</f>
        <v>0</v>
      </c>
    </row>
    <row r="7" spans="1:7" x14ac:dyDescent="0.25">
      <c r="A7" s="54">
        <v>2</v>
      </c>
      <c r="B7" s="55">
        <v>295011</v>
      </c>
      <c r="C7" s="56" t="s">
        <v>31</v>
      </c>
      <c r="D7" s="56" t="s">
        <v>30</v>
      </c>
      <c r="E7" s="57">
        <v>180</v>
      </c>
      <c r="F7" s="57"/>
      <c r="G7" s="79">
        <f t="shared" si="0"/>
        <v>0</v>
      </c>
    </row>
    <row r="8" spans="1:7" x14ac:dyDescent="0.25">
      <c r="A8" s="54">
        <v>3</v>
      </c>
      <c r="B8" s="55">
        <v>295071</v>
      </c>
      <c r="C8" s="56" t="s">
        <v>32</v>
      </c>
      <c r="D8" s="56" t="s">
        <v>33</v>
      </c>
      <c r="E8" s="57">
        <v>11</v>
      </c>
      <c r="F8" s="57"/>
      <c r="G8" s="79">
        <f t="shared" si="0"/>
        <v>0</v>
      </c>
    </row>
    <row r="9" spans="1:7" x14ac:dyDescent="0.25">
      <c r="A9" s="54">
        <v>4</v>
      </c>
      <c r="B9" s="55">
        <v>533244</v>
      </c>
      <c r="C9" s="56" t="s">
        <v>34</v>
      </c>
      <c r="D9" s="56" t="s">
        <v>33</v>
      </c>
      <c r="E9" s="57">
        <v>3</v>
      </c>
      <c r="F9" s="57"/>
      <c r="G9" s="79">
        <f t="shared" si="0"/>
        <v>0</v>
      </c>
    </row>
    <row r="10" spans="1:7" x14ac:dyDescent="0.25">
      <c r="A10" s="54">
        <v>5</v>
      </c>
      <c r="B10" s="55">
        <v>593213</v>
      </c>
      <c r="C10" s="56" t="s">
        <v>35</v>
      </c>
      <c r="D10" s="56" t="s">
        <v>33</v>
      </c>
      <c r="E10" s="57">
        <v>3</v>
      </c>
      <c r="F10" s="57"/>
      <c r="G10" s="79">
        <f t="shared" si="0"/>
        <v>0</v>
      </c>
    </row>
    <row r="11" spans="1:7" x14ac:dyDescent="0.25">
      <c r="A11" s="54">
        <v>6</v>
      </c>
      <c r="B11" s="55">
        <v>579313</v>
      </c>
      <c r="C11" s="56" t="s">
        <v>36</v>
      </c>
      <c r="D11" s="56" t="s">
        <v>33</v>
      </c>
      <c r="E11" s="57">
        <v>3</v>
      </c>
      <c r="F11" s="57"/>
      <c r="G11" s="79">
        <f t="shared" si="0"/>
        <v>0</v>
      </c>
    </row>
    <row r="12" spans="1:7" x14ac:dyDescent="0.25">
      <c r="A12" s="54">
        <v>7</v>
      </c>
      <c r="B12" s="55">
        <v>579292</v>
      </c>
      <c r="C12" s="56" t="s">
        <v>37</v>
      </c>
      <c r="D12" s="56" t="s">
        <v>33</v>
      </c>
      <c r="E12" s="57">
        <v>3</v>
      </c>
      <c r="F12" s="57"/>
      <c r="G12" s="79">
        <f t="shared" si="0"/>
        <v>0</v>
      </c>
    </row>
    <row r="13" spans="1:7" x14ac:dyDescent="0.25">
      <c r="A13" s="54">
        <v>8</v>
      </c>
      <c r="B13" s="55">
        <v>101106</v>
      </c>
      <c r="C13" s="56" t="s">
        <v>38</v>
      </c>
      <c r="D13" s="56" t="s">
        <v>30</v>
      </c>
      <c r="E13" s="57">
        <v>30</v>
      </c>
      <c r="F13" s="57"/>
      <c r="G13" s="79">
        <f t="shared" si="0"/>
        <v>0</v>
      </c>
    </row>
    <row r="14" spans="1:7" x14ac:dyDescent="0.25">
      <c r="A14" s="54">
        <v>9</v>
      </c>
      <c r="B14" s="55">
        <v>560053</v>
      </c>
      <c r="C14" s="56" t="s">
        <v>72</v>
      </c>
      <c r="D14" s="56" t="s">
        <v>33</v>
      </c>
      <c r="E14" s="57">
        <v>3</v>
      </c>
      <c r="F14" s="57"/>
      <c r="G14" s="79">
        <f t="shared" si="0"/>
        <v>0</v>
      </c>
    </row>
    <row r="15" spans="1:7" x14ac:dyDescent="0.25">
      <c r="A15" s="54">
        <v>10</v>
      </c>
      <c r="B15" s="55">
        <v>756013</v>
      </c>
      <c r="C15" s="56" t="s">
        <v>74</v>
      </c>
      <c r="D15" s="56" t="s">
        <v>33</v>
      </c>
      <c r="E15" s="57">
        <v>1</v>
      </c>
      <c r="F15" s="57"/>
      <c r="G15" s="79">
        <f>E15*F15</f>
        <v>0</v>
      </c>
    </row>
    <row r="16" spans="1:7" x14ac:dyDescent="0.25">
      <c r="A16" s="54">
        <v>11</v>
      </c>
      <c r="B16" s="55">
        <v>963220</v>
      </c>
      <c r="C16" s="56" t="s">
        <v>75</v>
      </c>
      <c r="D16" s="56" t="s">
        <v>33</v>
      </c>
      <c r="E16" s="57">
        <v>1</v>
      </c>
      <c r="F16" s="57"/>
      <c r="G16" s="79">
        <f>E16*F16</f>
        <v>0</v>
      </c>
    </row>
    <row r="17" spans="1:7" x14ac:dyDescent="0.25">
      <c r="A17" s="54">
        <v>12</v>
      </c>
      <c r="B17" s="55">
        <v>451135</v>
      </c>
      <c r="C17" s="56" t="s">
        <v>76</v>
      </c>
      <c r="D17" s="56" t="s">
        <v>33</v>
      </c>
      <c r="E17" s="57">
        <v>3</v>
      </c>
      <c r="F17" s="57"/>
      <c r="G17" s="79">
        <f>E17*F17</f>
        <v>0</v>
      </c>
    </row>
    <row r="18" spans="1:7" x14ac:dyDescent="0.25">
      <c r="A18" s="54">
        <v>13</v>
      </c>
      <c r="B18" s="55">
        <v>328118</v>
      </c>
      <c r="C18" s="56" t="s">
        <v>73</v>
      </c>
      <c r="D18" s="56" t="s">
        <v>30</v>
      </c>
      <c r="E18" s="57">
        <v>6</v>
      </c>
      <c r="F18" s="57"/>
      <c r="G18" s="79">
        <f t="shared" si="0"/>
        <v>0</v>
      </c>
    </row>
    <row r="19" spans="1:7" ht="15.75" thickBot="1" x14ac:dyDescent="0.3">
      <c r="A19" s="58">
        <v>14</v>
      </c>
      <c r="B19" s="59">
        <v>283311</v>
      </c>
      <c r="C19" s="60" t="s">
        <v>39</v>
      </c>
      <c r="D19" s="60" t="s">
        <v>33</v>
      </c>
      <c r="E19" s="61">
        <v>3</v>
      </c>
      <c r="F19" s="61"/>
      <c r="G19" s="80">
        <f t="shared" si="0"/>
        <v>0</v>
      </c>
    </row>
    <row r="20" spans="1:7" s="66" customFormat="1" ht="14.25" x14ac:dyDescent="0.2">
      <c r="A20" s="62"/>
      <c r="B20" s="63"/>
      <c r="C20" s="64" t="s">
        <v>40</v>
      </c>
      <c r="D20" s="64"/>
      <c r="E20" s="65"/>
      <c r="F20" s="65"/>
      <c r="G20" s="81">
        <f>SUM(G6:G19)</f>
        <v>0</v>
      </c>
    </row>
    <row r="21" spans="1:7" s="53" customFormat="1" ht="20.100000000000001" customHeight="1" x14ac:dyDescent="0.25">
      <c r="A21" s="67" t="s">
        <v>41</v>
      </c>
      <c r="B21" s="68"/>
      <c r="C21" s="69"/>
      <c r="D21" s="69"/>
      <c r="E21" s="70"/>
      <c r="F21" s="70"/>
      <c r="G21" s="82"/>
    </row>
    <row r="22" spans="1:7" x14ac:dyDescent="0.25">
      <c r="A22" s="54">
        <v>15</v>
      </c>
      <c r="B22" s="55">
        <v>46114</v>
      </c>
      <c r="C22" s="56" t="s">
        <v>42</v>
      </c>
      <c r="D22" s="56" t="s">
        <v>43</v>
      </c>
      <c r="E22" s="57">
        <v>11.2</v>
      </c>
      <c r="F22" s="57"/>
      <c r="G22" s="79">
        <f>E22*F22</f>
        <v>0</v>
      </c>
    </row>
    <row r="23" spans="1:7" x14ac:dyDescent="0.25">
      <c r="A23" s="54">
        <v>16</v>
      </c>
      <c r="B23" s="55">
        <v>48750</v>
      </c>
      <c r="C23" s="56" t="s">
        <v>77</v>
      </c>
      <c r="D23" s="56" t="s">
        <v>30</v>
      </c>
      <c r="E23" s="57">
        <v>100</v>
      </c>
      <c r="F23" s="57"/>
      <c r="G23" s="79">
        <f>E23*F23</f>
        <v>0</v>
      </c>
    </row>
    <row r="24" spans="1:7" x14ac:dyDescent="0.25">
      <c r="A24" s="54">
        <v>17</v>
      </c>
      <c r="B24" s="55">
        <v>46134</v>
      </c>
      <c r="C24" s="56" t="s">
        <v>81</v>
      </c>
      <c r="D24" s="56" t="s">
        <v>43</v>
      </c>
      <c r="E24" s="57">
        <v>0.5</v>
      </c>
      <c r="F24" s="57"/>
      <c r="G24" s="79">
        <f>E24*F24</f>
        <v>0</v>
      </c>
    </row>
    <row r="25" spans="1:7" x14ac:dyDescent="0.25">
      <c r="A25" s="54">
        <v>18</v>
      </c>
      <c r="B25" s="55">
        <v>46453</v>
      </c>
      <c r="C25" s="56" t="s">
        <v>82</v>
      </c>
      <c r="D25" s="56" t="s">
        <v>33</v>
      </c>
      <c r="E25" s="57">
        <v>3</v>
      </c>
      <c r="F25" s="57"/>
      <c r="G25" s="79">
        <f>E25*F25</f>
        <v>0</v>
      </c>
    </row>
    <row r="26" spans="1:7" ht="15.75" thickBot="1" x14ac:dyDescent="0.3">
      <c r="A26" s="58">
        <v>19</v>
      </c>
      <c r="B26" s="59">
        <v>46383</v>
      </c>
      <c r="C26" s="60" t="s">
        <v>44</v>
      </c>
      <c r="D26" s="60" t="s">
        <v>30</v>
      </c>
      <c r="E26" s="61">
        <v>170</v>
      </c>
      <c r="F26" s="61"/>
      <c r="G26" s="80">
        <f>E26*F26</f>
        <v>0</v>
      </c>
    </row>
    <row r="27" spans="1:7" s="66" customFormat="1" ht="14.25" x14ac:dyDescent="0.2">
      <c r="A27" s="62"/>
      <c r="B27" s="63"/>
      <c r="C27" s="64" t="s">
        <v>40</v>
      </c>
      <c r="D27" s="64"/>
      <c r="E27" s="65"/>
      <c r="F27" s="65"/>
      <c r="G27" s="81">
        <f>SUM(G22:G26)</f>
        <v>0</v>
      </c>
    </row>
    <row r="28" spans="1:7" s="53" customFormat="1" ht="20.100000000000001" customHeight="1" x14ac:dyDescent="0.25">
      <c r="A28" s="67" t="s">
        <v>45</v>
      </c>
      <c r="B28" s="68"/>
      <c r="C28" s="69"/>
      <c r="D28" s="69"/>
      <c r="E28" s="70"/>
      <c r="F28" s="70"/>
      <c r="G28" s="82"/>
    </row>
    <row r="29" spans="1:7" x14ac:dyDescent="0.25">
      <c r="A29" s="54">
        <v>20</v>
      </c>
      <c r="B29" s="55">
        <v>210901045</v>
      </c>
      <c r="C29" s="56" t="s">
        <v>46</v>
      </c>
      <c r="D29" s="56" t="s">
        <v>30</v>
      </c>
      <c r="E29" s="57">
        <v>198</v>
      </c>
      <c r="F29" s="57"/>
      <c r="G29" s="79">
        <f t="shared" ref="G29:G38" si="1">E29*F29</f>
        <v>0</v>
      </c>
    </row>
    <row r="30" spans="1:7" x14ac:dyDescent="0.25">
      <c r="A30" s="54">
        <v>21</v>
      </c>
      <c r="B30" s="55">
        <v>210100101</v>
      </c>
      <c r="C30" s="56" t="s">
        <v>85</v>
      </c>
      <c r="D30" s="56" t="s">
        <v>33</v>
      </c>
      <c r="E30" s="57">
        <v>6</v>
      </c>
      <c r="F30" s="57"/>
      <c r="G30" s="79">
        <f t="shared" si="1"/>
        <v>0</v>
      </c>
    </row>
    <row r="31" spans="1:7" x14ac:dyDescent="0.25">
      <c r="A31" s="54">
        <v>22</v>
      </c>
      <c r="B31" s="55">
        <v>210220022</v>
      </c>
      <c r="C31" s="56" t="s">
        <v>47</v>
      </c>
      <c r="D31" s="56" t="s">
        <v>30</v>
      </c>
      <c r="E31" s="57">
        <v>180</v>
      </c>
      <c r="F31" s="57"/>
      <c r="G31" s="79">
        <f t="shared" si="1"/>
        <v>0</v>
      </c>
    </row>
    <row r="32" spans="1:7" x14ac:dyDescent="0.25">
      <c r="A32" s="54">
        <v>23</v>
      </c>
      <c r="B32" s="55">
        <v>210202103</v>
      </c>
      <c r="C32" s="56" t="s">
        <v>48</v>
      </c>
      <c r="D32" s="56" t="s">
        <v>33</v>
      </c>
      <c r="E32" s="57">
        <v>3</v>
      </c>
      <c r="F32" s="57"/>
      <c r="G32" s="79">
        <f t="shared" si="1"/>
        <v>0</v>
      </c>
    </row>
    <row r="33" spans="1:7" x14ac:dyDescent="0.25">
      <c r="A33" s="54">
        <v>24</v>
      </c>
      <c r="B33" s="55">
        <v>210204203</v>
      </c>
      <c r="C33" s="56" t="s">
        <v>49</v>
      </c>
      <c r="D33" s="56" t="s">
        <v>33</v>
      </c>
      <c r="E33" s="57">
        <v>3</v>
      </c>
      <c r="F33" s="57"/>
      <c r="G33" s="79">
        <f t="shared" si="1"/>
        <v>0</v>
      </c>
    </row>
    <row r="34" spans="1:7" x14ac:dyDescent="0.25">
      <c r="A34" s="54">
        <v>25</v>
      </c>
      <c r="B34" s="55">
        <v>210810048</v>
      </c>
      <c r="C34" s="56" t="s">
        <v>50</v>
      </c>
      <c r="D34" s="56" t="s">
        <v>30</v>
      </c>
      <c r="E34" s="57">
        <v>30</v>
      </c>
      <c r="F34" s="57"/>
      <c r="G34" s="79">
        <f t="shared" si="1"/>
        <v>0</v>
      </c>
    </row>
    <row r="35" spans="1:7" x14ac:dyDescent="0.25">
      <c r="A35" s="54">
        <v>26</v>
      </c>
      <c r="B35" s="55">
        <v>210204002</v>
      </c>
      <c r="C35" s="56" t="s">
        <v>51</v>
      </c>
      <c r="D35" s="56" t="s">
        <v>33</v>
      </c>
      <c r="E35" s="57">
        <v>3</v>
      </c>
      <c r="F35" s="57"/>
      <c r="G35" s="79">
        <f t="shared" si="1"/>
        <v>0</v>
      </c>
    </row>
    <row r="36" spans="1:7" x14ac:dyDescent="0.25">
      <c r="A36" s="54">
        <v>27</v>
      </c>
      <c r="B36" s="55">
        <v>210205612</v>
      </c>
      <c r="C36" s="56" t="s">
        <v>80</v>
      </c>
      <c r="D36" s="56" t="s">
        <v>33</v>
      </c>
      <c r="E36" s="57">
        <v>1</v>
      </c>
      <c r="F36" s="57"/>
      <c r="G36" s="79">
        <f t="shared" si="1"/>
        <v>0</v>
      </c>
    </row>
    <row r="37" spans="1:7" x14ac:dyDescent="0.25">
      <c r="A37" s="54">
        <v>28</v>
      </c>
      <c r="B37" s="55">
        <v>210010134</v>
      </c>
      <c r="C37" s="56" t="s">
        <v>52</v>
      </c>
      <c r="D37" s="56" t="s">
        <v>30</v>
      </c>
      <c r="E37" s="57">
        <v>6</v>
      </c>
      <c r="F37" s="57"/>
      <c r="G37" s="79">
        <f t="shared" si="1"/>
        <v>0</v>
      </c>
    </row>
    <row r="38" spans="1:7" ht="15.75" thickBot="1" x14ac:dyDescent="0.3">
      <c r="A38" s="58">
        <v>29</v>
      </c>
      <c r="B38" s="59">
        <v>210260210</v>
      </c>
      <c r="C38" s="60" t="s">
        <v>53</v>
      </c>
      <c r="D38" s="60" t="s">
        <v>33</v>
      </c>
      <c r="E38" s="61">
        <v>3</v>
      </c>
      <c r="F38" s="61"/>
      <c r="G38" s="80">
        <f t="shared" si="1"/>
        <v>0</v>
      </c>
    </row>
    <row r="39" spans="1:7" s="66" customFormat="1" ht="14.25" x14ac:dyDescent="0.2">
      <c r="A39" s="62"/>
      <c r="B39" s="63"/>
      <c r="C39" s="64" t="s">
        <v>40</v>
      </c>
      <c r="D39" s="64"/>
      <c r="E39" s="65"/>
      <c r="F39" s="65"/>
      <c r="G39" s="81">
        <f>SUM(G29:G38)</f>
        <v>0</v>
      </c>
    </row>
    <row r="40" spans="1:7" s="53" customFormat="1" ht="20.100000000000001" customHeight="1" x14ac:dyDescent="0.25">
      <c r="A40" s="67" t="s">
        <v>54</v>
      </c>
      <c r="B40" s="68"/>
      <c r="C40" s="69"/>
      <c r="D40" s="69"/>
      <c r="E40" s="70"/>
      <c r="F40" s="70"/>
      <c r="G40" s="82"/>
    </row>
    <row r="41" spans="1:7" x14ac:dyDescent="0.25">
      <c r="A41" s="54">
        <v>30</v>
      </c>
      <c r="B41" s="55">
        <v>460200131</v>
      </c>
      <c r="C41" s="56" t="s">
        <v>55</v>
      </c>
      <c r="D41" s="56" t="s">
        <v>30</v>
      </c>
      <c r="E41" s="57">
        <v>9</v>
      </c>
      <c r="F41" s="57"/>
      <c r="G41" s="79">
        <f t="shared" ref="G41:G51" si="2">E41*F41</f>
        <v>0</v>
      </c>
    </row>
    <row r="42" spans="1:7" x14ac:dyDescent="0.25">
      <c r="A42" s="54">
        <v>31</v>
      </c>
      <c r="B42" s="55">
        <v>460510031</v>
      </c>
      <c r="C42" s="56" t="s">
        <v>56</v>
      </c>
      <c r="D42" s="56" t="s">
        <v>30</v>
      </c>
      <c r="E42" s="57">
        <v>100</v>
      </c>
      <c r="F42" s="57"/>
      <c r="G42" s="79">
        <f t="shared" si="2"/>
        <v>0</v>
      </c>
    </row>
    <row r="43" spans="1:7" x14ac:dyDescent="0.25">
      <c r="A43" s="54">
        <v>32</v>
      </c>
      <c r="B43" s="55">
        <v>460560131</v>
      </c>
      <c r="C43" s="56" t="s">
        <v>57</v>
      </c>
      <c r="D43" s="56" t="s">
        <v>43</v>
      </c>
      <c r="E43" s="57">
        <v>4</v>
      </c>
      <c r="F43" s="57"/>
      <c r="G43" s="79">
        <f t="shared" si="2"/>
        <v>0</v>
      </c>
    </row>
    <row r="44" spans="1:7" x14ac:dyDescent="0.25">
      <c r="A44" s="54">
        <v>33</v>
      </c>
      <c r="B44" s="55">
        <v>460200163</v>
      </c>
      <c r="C44" s="56" t="s">
        <v>58</v>
      </c>
      <c r="D44" s="56" t="s">
        <v>30</v>
      </c>
      <c r="E44" s="57">
        <v>170</v>
      </c>
      <c r="F44" s="57"/>
      <c r="G44" s="79">
        <f t="shared" si="2"/>
        <v>0</v>
      </c>
    </row>
    <row r="45" spans="1:7" x14ac:dyDescent="0.25">
      <c r="A45" s="54">
        <v>34</v>
      </c>
      <c r="B45" s="55">
        <v>460420488</v>
      </c>
      <c r="C45" s="56" t="s">
        <v>59</v>
      </c>
      <c r="D45" s="56" t="s">
        <v>30</v>
      </c>
      <c r="E45" s="57">
        <v>170</v>
      </c>
      <c r="F45" s="57"/>
      <c r="G45" s="79">
        <f t="shared" si="2"/>
        <v>0</v>
      </c>
    </row>
    <row r="46" spans="1:7" x14ac:dyDescent="0.25">
      <c r="A46" s="54">
        <v>35</v>
      </c>
      <c r="B46" s="55">
        <v>460490012</v>
      </c>
      <c r="C46" s="56" t="s">
        <v>60</v>
      </c>
      <c r="D46" s="56" t="s">
        <v>30</v>
      </c>
      <c r="E46" s="57">
        <v>170</v>
      </c>
      <c r="F46" s="57"/>
      <c r="G46" s="79">
        <f t="shared" si="2"/>
        <v>0</v>
      </c>
    </row>
    <row r="47" spans="1:7" x14ac:dyDescent="0.25">
      <c r="A47" s="54">
        <v>36</v>
      </c>
      <c r="B47" s="55">
        <v>460560163</v>
      </c>
      <c r="C47" s="56" t="s">
        <v>61</v>
      </c>
      <c r="D47" s="56" t="s">
        <v>30</v>
      </c>
      <c r="E47" s="57">
        <v>170</v>
      </c>
      <c r="F47" s="57"/>
      <c r="G47" s="79">
        <f t="shared" si="2"/>
        <v>0</v>
      </c>
    </row>
    <row r="48" spans="1:7" x14ac:dyDescent="0.25">
      <c r="A48" s="54">
        <v>37</v>
      </c>
      <c r="B48" s="55">
        <v>460100002</v>
      </c>
      <c r="C48" s="56" t="s">
        <v>78</v>
      </c>
      <c r="D48" s="56" t="s">
        <v>33</v>
      </c>
      <c r="E48" s="57">
        <v>3</v>
      </c>
      <c r="F48" s="57"/>
      <c r="G48" s="79">
        <f t="shared" si="2"/>
        <v>0</v>
      </c>
    </row>
    <row r="49" spans="1:7" x14ac:dyDescent="0.25">
      <c r="A49" s="54">
        <v>38</v>
      </c>
      <c r="B49" s="55">
        <v>460050703</v>
      </c>
      <c r="C49" s="56" t="s">
        <v>79</v>
      </c>
      <c r="D49" s="56" t="s">
        <v>43</v>
      </c>
      <c r="E49" s="57">
        <v>0.5</v>
      </c>
      <c r="F49" s="57"/>
      <c r="G49" s="79">
        <f t="shared" si="2"/>
        <v>0</v>
      </c>
    </row>
    <row r="50" spans="1:7" x14ac:dyDescent="0.25">
      <c r="A50" s="54">
        <v>39</v>
      </c>
      <c r="B50" s="55">
        <v>460600001</v>
      </c>
      <c r="C50" s="56" t="s">
        <v>62</v>
      </c>
      <c r="D50" s="56" t="s">
        <v>43</v>
      </c>
      <c r="E50" s="57">
        <v>11.2</v>
      </c>
      <c r="F50" s="57"/>
      <c r="G50" s="79">
        <f t="shared" si="2"/>
        <v>0</v>
      </c>
    </row>
    <row r="51" spans="1:7" ht="15.75" thickBot="1" x14ac:dyDescent="0.3">
      <c r="A51" s="58">
        <v>40</v>
      </c>
      <c r="B51" s="59">
        <v>460620013</v>
      </c>
      <c r="C51" s="60" t="s">
        <v>63</v>
      </c>
      <c r="D51" s="60" t="s">
        <v>64</v>
      </c>
      <c r="E51" s="61">
        <v>56</v>
      </c>
      <c r="F51" s="61"/>
      <c r="G51" s="80">
        <f t="shared" si="2"/>
        <v>0</v>
      </c>
    </row>
    <row r="52" spans="1:7" s="66" customFormat="1" ht="14.25" x14ac:dyDescent="0.2">
      <c r="A52" s="62"/>
      <c r="B52" s="63"/>
      <c r="C52" s="64" t="s">
        <v>40</v>
      </c>
      <c r="D52" s="64"/>
      <c r="E52" s="65"/>
      <c r="F52" s="65"/>
      <c r="G52" s="81">
        <f>SUM(G41:G51)</f>
        <v>0</v>
      </c>
    </row>
    <row r="53" spans="1:7" s="53" customFormat="1" ht="20.100000000000001" customHeight="1" x14ac:dyDescent="0.25">
      <c r="A53" s="67" t="s">
        <v>65</v>
      </c>
      <c r="B53" s="68"/>
      <c r="C53" s="69"/>
      <c r="D53" s="69"/>
      <c r="E53" s="70"/>
      <c r="F53" s="70"/>
      <c r="G53" s="82"/>
    </row>
    <row r="54" spans="1:7" s="53" customFormat="1" ht="15" customHeight="1" x14ac:dyDescent="0.25">
      <c r="A54" s="54">
        <v>41</v>
      </c>
      <c r="B54" s="55">
        <v>0</v>
      </c>
      <c r="C54" s="56" t="s">
        <v>68</v>
      </c>
      <c r="D54" s="56" t="s">
        <v>69</v>
      </c>
      <c r="E54" s="57">
        <v>4</v>
      </c>
      <c r="F54" s="57"/>
      <c r="G54" s="79">
        <f>E54*F54</f>
        <v>0</v>
      </c>
    </row>
    <row r="55" spans="1:7" x14ac:dyDescent="0.25">
      <c r="A55" s="54">
        <v>42</v>
      </c>
      <c r="B55" s="55">
        <v>218009001</v>
      </c>
      <c r="C55" s="56" t="s">
        <v>66</v>
      </c>
      <c r="D55" s="56" t="s">
        <v>33</v>
      </c>
      <c r="E55" s="57">
        <v>3</v>
      </c>
      <c r="F55" s="57"/>
      <c r="G55" s="79">
        <f>E55*F55</f>
        <v>0</v>
      </c>
    </row>
    <row r="56" spans="1:7" ht="15.75" thickBot="1" x14ac:dyDescent="0.3">
      <c r="A56" s="58">
        <v>43</v>
      </c>
      <c r="B56" s="59">
        <v>218009011</v>
      </c>
      <c r="C56" s="60" t="s">
        <v>67</v>
      </c>
      <c r="D56" s="60" t="s">
        <v>33</v>
      </c>
      <c r="E56" s="61">
        <v>3</v>
      </c>
      <c r="F56" s="61"/>
      <c r="G56" s="80">
        <f>E56*F56</f>
        <v>0</v>
      </c>
    </row>
    <row r="57" spans="1:7" s="66" customFormat="1" thickBot="1" x14ac:dyDescent="0.25">
      <c r="A57" s="71"/>
      <c r="B57" s="72"/>
      <c r="C57" s="73" t="s">
        <v>40</v>
      </c>
      <c r="D57" s="73"/>
      <c r="E57" s="74"/>
      <c r="F57" s="74"/>
      <c r="G57" s="83">
        <f>SUM(G54:G56)</f>
        <v>0</v>
      </c>
    </row>
    <row r="58" spans="1:7" x14ac:dyDescent="0.25">
      <c r="B58" s="75"/>
      <c r="E58" s="1"/>
      <c r="F58" s="1"/>
      <c r="G58" s="76"/>
    </row>
    <row r="59" spans="1:7" x14ac:dyDescent="0.25">
      <c r="B59" s="75"/>
      <c r="E59" s="1"/>
      <c r="F59" s="1"/>
      <c r="G59" s="76"/>
    </row>
    <row r="60" spans="1:7" x14ac:dyDescent="0.25">
      <c r="B60" s="75"/>
      <c r="E60" s="1"/>
      <c r="F60" s="1"/>
      <c r="G60" s="76"/>
    </row>
    <row r="61" spans="1:7" x14ac:dyDescent="0.25">
      <c r="B61" s="75"/>
      <c r="E61" s="1"/>
      <c r="F61" s="1"/>
      <c r="G61" s="76"/>
    </row>
    <row r="62" spans="1:7" x14ac:dyDescent="0.25">
      <c r="B62" s="75"/>
      <c r="E62" s="1"/>
      <c r="F62" s="1"/>
      <c r="G62" s="76"/>
    </row>
    <row r="63" spans="1:7" x14ac:dyDescent="0.25">
      <c r="B63" s="75"/>
      <c r="E63" s="1"/>
      <c r="F63" s="1"/>
      <c r="G63" s="76"/>
    </row>
    <row r="64" spans="1:7" x14ac:dyDescent="0.25">
      <c r="B64" s="75"/>
      <c r="E64" s="1"/>
      <c r="F64" s="1"/>
      <c r="G64" s="76"/>
    </row>
    <row r="65" spans="2:7" x14ac:dyDescent="0.25">
      <c r="B65" s="75"/>
      <c r="E65" s="1"/>
      <c r="F65" s="1"/>
      <c r="G65" s="76"/>
    </row>
    <row r="66" spans="2:7" x14ac:dyDescent="0.25">
      <c r="B66" s="75"/>
      <c r="E66" s="1"/>
      <c r="F66" s="1"/>
      <c r="G66" s="76"/>
    </row>
    <row r="67" spans="2:7" x14ac:dyDescent="0.25">
      <c r="B67" s="75"/>
      <c r="E67" s="1"/>
      <c r="F67" s="1"/>
      <c r="G67" s="76"/>
    </row>
    <row r="68" spans="2:7" x14ac:dyDescent="0.25">
      <c r="B68" s="75"/>
      <c r="E68" s="1"/>
      <c r="F68" s="1"/>
      <c r="G68" s="76"/>
    </row>
    <row r="69" spans="2:7" x14ac:dyDescent="0.25">
      <c r="B69" s="75"/>
      <c r="E69" s="1"/>
      <c r="F69" s="1"/>
      <c r="G69" s="76"/>
    </row>
  </sheetData>
  <pageMargins left="0.70866141732283472" right="0.70866141732283472" top="0.78740157480314965" bottom="0.78740157480314965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Rekapitulace</vt:lpstr>
      <vt:lpstr>Soupis položek</vt:lpstr>
      <vt:lpstr>Rekapitulace!Oblast_tisku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Miloslav Tůma</cp:lastModifiedBy>
  <cp:lastPrinted>2015-02-11T17:50:29Z</cp:lastPrinted>
  <dcterms:created xsi:type="dcterms:W3CDTF">2015-01-27T15:05:44Z</dcterms:created>
  <dcterms:modified xsi:type="dcterms:W3CDTF">2015-04-22T08:34:41Z</dcterms:modified>
</cp:coreProperties>
</file>