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 activeTab="2"/>
  </bookViews>
  <sheets>
    <sheet name="List1" sheetId="1" r:id="rId1"/>
    <sheet name="List2" sheetId="5" r:id="rId2"/>
    <sheet name="List3" sheetId="6" r:id="rId3"/>
  </sheets>
  <definedNames>
    <definedName name="_xlnm.Print_Area" localSheetId="0">List1!$A$1:$H$53</definedName>
    <definedName name="_xlnm.Print_Area" localSheetId="1">List2!$A$1:$G$22</definedName>
    <definedName name="_xlnm.Print_Area" localSheetId="2">List3!$A$1:$H$17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6" l="1"/>
  <c r="F11" i="6" l="1"/>
  <c r="F12" i="6" l="1"/>
  <c r="F9" i="6"/>
  <c r="F10" i="6"/>
  <c r="F48" i="1" l="1"/>
  <c r="D46" i="1"/>
  <c r="D45" i="1"/>
  <c r="D28" i="1"/>
  <c r="F28" i="1" s="1"/>
  <c r="D29" i="1"/>
  <c r="D44" i="1"/>
  <c r="D43" i="1"/>
  <c r="F43" i="1" s="1"/>
  <c r="D40" i="1"/>
  <c r="D39" i="1"/>
  <c r="D30" i="1"/>
  <c r="D25" i="1"/>
  <c r="F25" i="1" s="1"/>
  <c r="D24" i="1"/>
  <c r="F24" i="1" s="1"/>
  <c r="D23" i="1"/>
  <c r="D14" i="1"/>
  <c r="D9" i="1"/>
  <c r="F9" i="1" s="1"/>
  <c r="D7" i="1"/>
  <c r="F12" i="5"/>
  <c r="D6" i="5"/>
  <c r="F6" i="5" s="1"/>
  <c r="F6" i="6"/>
  <c r="F10" i="5"/>
  <c r="F11" i="5"/>
  <c r="F8" i="6"/>
  <c r="F13" i="5"/>
  <c r="F9" i="5"/>
  <c r="F8" i="5"/>
  <c r="F7" i="5"/>
  <c r="F47" i="1"/>
  <c r="F46" i="1"/>
  <c r="F45" i="1"/>
  <c r="F44" i="1"/>
  <c r="F42" i="1"/>
  <c r="F41" i="1"/>
  <c r="F40" i="1"/>
  <c r="F39" i="1"/>
  <c r="F32" i="1"/>
  <c r="F31" i="1"/>
  <c r="F30" i="1"/>
  <c r="F29" i="1"/>
  <c r="F27" i="1"/>
  <c r="F26" i="1"/>
  <c r="F23" i="1"/>
  <c r="F11" i="1"/>
  <c r="F8" i="1"/>
  <c r="F10" i="1"/>
  <c r="F12" i="1"/>
  <c r="F13" i="1"/>
  <c r="F14" i="1"/>
  <c r="F15" i="1"/>
  <c r="F16" i="1"/>
  <c r="F7" i="1"/>
  <c r="F50" i="1" l="1"/>
  <c r="F34" i="1"/>
  <c r="F14" i="6"/>
  <c r="F15" i="5"/>
  <c r="F18" i="1"/>
</calcChain>
</file>

<file path=xl/sharedStrings.xml><?xml version="1.0" encoding="utf-8"?>
<sst xmlns="http://schemas.openxmlformats.org/spreadsheetml/2006/main" count="138" uniqueCount="46">
  <si>
    <t xml:space="preserve">orientační výkaz výměr </t>
  </si>
  <si>
    <t>Popis</t>
  </si>
  <si>
    <t>očištení zdiva pískovců - ručně</t>
  </si>
  <si>
    <t>omytí zdiva tlakovou vodou</t>
  </si>
  <si>
    <t>vyškrábání stávajících spár pro následné přespárování</t>
  </si>
  <si>
    <t>přespárování opěrné zdi</t>
  </si>
  <si>
    <t>povinná rezerva na přidané vícepráce</t>
  </si>
  <si>
    <t>Cena celkem bez DPH</t>
  </si>
  <si>
    <t>M.J.</t>
  </si>
  <si>
    <t>Počet M.J.</t>
  </si>
  <si>
    <t>Cena na M.J.</t>
  </si>
  <si>
    <t>Celkem v Kč</t>
  </si>
  <si>
    <t>Oprava pískovcové zdi v ulici Žitavská p.č. 1510</t>
  </si>
  <si>
    <t>odstranění křovin včetně likvidace</t>
  </si>
  <si>
    <t>odvoz sutin</t>
  </si>
  <si>
    <t>vyzdívka zdi z pískovcových štuků - materiál dodá investor</t>
  </si>
  <si>
    <t>doprava štuků z areálu bývalých kasáren (do 3KM)</t>
  </si>
  <si>
    <t>KPL</t>
  </si>
  <si>
    <t xml:space="preserve">odstranění dočasné vysprávky </t>
  </si>
  <si>
    <t>část 3</t>
  </si>
  <si>
    <t>část 2</t>
  </si>
  <si>
    <t>m2</t>
  </si>
  <si>
    <t>m3</t>
  </si>
  <si>
    <t>m</t>
  </si>
  <si>
    <t>dostranění zeminy s potřebném rozsahu s dočasnou deponií</t>
  </si>
  <si>
    <t>Oprava pískovcové zdi v ulici Hřbitovní p.č. 600</t>
  </si>
  <si>
    <t xml:space="preserve">přespárování opěrné zdi </t>
  </si>
  <si>
    <t>oprava pískovcového sloupu</t>
  </si>
  <si>
    <t>očištění pískovcového sloupu</t>
  </si>
  <si>
    <t>stavba lešení pro opravu pískovcového sloupu</t>
  </si>
  <si>
    <t xml:space="preserve">část 1 </t>
  </si>
  <si>
    <t>povinná rezerva na přidané vícepráce*</t>
  </si>
  <si>
    <t>* výše povinné rezervy bude určena MěÚ Mimoň.</t>
  </si>
  <si>
    <t>nová dveřní křídla, oprava ostění dveří</t>
  </si>
  <si>
    <t>Projektantem odhadnuté náklady ceny jsou pouze orintační, dodavatel předloží CN na jednotlivé práce.</t>
  </si>
  <si>
    <t>kpl</t>
  </si>
  <si>
    <t>VÝMĚNA A OPRAVA TERENNÍHO SCHODIŠTĚ SE ZÁBRADLÍM</t>
  </si>
  <si>
    <t>pokládka chodníku (podest) vč. obrubníku a materiálu</t>
  </si>
  <si>
    <t>ks</t>
  </si>
  <si>
    <t>odstranění stávající kontrukce schodiště a zábradlí, odvoz na skládku</t>
  </si>
  <si>
    <t>pokládka odvodňovacího žlabu vč. materiálu</t>
  </si>
  <si>
    <t>pokládka stupňů včetně podspyu vč. materiálu</t>
  </si>
  <si>
    <t>výměna a repase vpusti při naopjení na komunikaci Českolipská</t>
  </si>
  <si>
    <t>zhotovení zábradlí včetně kotvení (založení)</t>
  </si>
  <si>
    <t>zhotovení zemí pláně vč. štěrkového podsypu</t>
  </si>
  <si>
    <t xml:space="preserve">výkaz výměr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</si>
</sst>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\ &quot;Kč&quot;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7" xfId="0" applyBorder="1" applyAlignment="1"/>
    <xf numFmtId="164" fontId="0" fillId="0" borderId="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0" xfId="0" applyNumberFormat="1"/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4" fontId="0" fillId="0" borderId="0" xfId="0" applyNumberFormat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vertical="top" wrapText="1"/>
    </xf>
    <xf numFmtId="0" fontId="2" fillId="0" borderId="10" xfId="0" applyFont="1" applyFill="1" applyBorder="1" applyAlignment="1">
      <alignment vertical="center" wrapText="1"/>
    </xf>
    <xf numFmtId="0" fontId="1" fillId="0" borderId="0" xfId="0" applyFont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3"/>
  <sheetViews>
    <sheetView topLeftCell="A31" workbookViewId="0">
      <selection activeCell="B53" sqref="B53"/>
    </sheetView>
  </sheetViews>
  <sheetFormatPr defaultRowHeight="14.4" x14ac:dyDescent="0.3"/>
  <cols>
    <col min="2" max="2" width="56.33203125" customWidth="1"/>
    <col min="3" max="3" width="10.44140625" customWidth="1"/>
    <col min="4" max="4" width="12.88671875" customWidth="1"/>
    <col min="5" max="5" width="15.5546875" customWidth="1"/>
    <col min="6" max="6" width="14.5546875" customWidth="1"/>
  </cols>
  <sheetData>
    <row r="2" spans="2:6" ht="18" x14ac:dyDescent="0.3">
      <c r="B2" s="5" t="s">
        <v>12</v>
      </c>
    </row>
    <row r="3" spans="2:6" ht="18" x14ac:dyDescent="0.3">
      <c r="B3" s="5" t="s">
        <v>0</v>
      </c>
    </row>
    <row r="4" spans="2:6" ht="18" x14ac:dyDescent="0.35">
      <c r="B4" s="1" t="s">
        <v>30</v>
      </c>
    </row>
    <row r="5" spans="2:6" ht="15" thickBot="1" x14ac:dyDescent="0.35"/>
    <row r="6" spans="2:6" ht="19.2" thickTop="1" thickBot="1" x14ac:dyDescent="0.35">
      <c r="B6" s="6" t="s">
        <v>1</v>
      </c>
      <c r="C6" s="9" t="s">
        <v>8</v>
      </c>
      <c r="D6" s="9" t="s">
        <v>9</v>
      </c>
      <c r="E6" s="9" t="s">
        <v>10</v>
      </c>
      <c r="F6" s="10" t="s">
        <v>11</v>
      </c>
    </row>
    <row r="7" spans="2:6" ht="16.2" thickTop="1" x14ac:dyDescent="0.3">
      <c r="B7" s="8" t="s">
        <v>3</v>
      </c>
      <c r="C7" s="2" t="s">
        <v>21</v>
      </c>
      <c r="D7" s="21">
        <f>(7.9*1.8)*1.1</f>
        <v>15.642000000000001</v>
      </c>
      <c r="E7" s="21">
        <v>40</v>
      </c>
      <c r="F7" s="23">
        <f>(D7*E7)</f>
        <v>625.68000000000006</v>
      </c>
    </row>
    <row r="8" spans="2:6" ht="15.6" x14ac:dyDescent="0.3">
      <c r="B8" s="4" t="s">
        <v>2</v>
      </c>
      <c r="C8" s="3" t="s">
        <v>21</v>
      </c>
      <c r="D8" s="20">
        <v>15.6</v>
      </c>
      <c r="E8" s="20">
        <v>100</v>
      </c>
      <c r="F8" s="24">
        <f t="shared" ref="F8:F10" si="0">(D8*E8)</f>
        <v>1560</v>
      </c>
    </row>
    <row r="9" spans="2:6" ht="15.6" x14ac:dyDescent="0.3">
      <c r="B9" s="12" t="s">
        <v>18</v>
      </c>
      <c r="C9" s="3" t="s">
        <v>22</v>
      </c>
      <c r="D9" s="20">
        <f>(2*1.8*1*0.3)*1.1</f>
        <v>1.1880000000000002</v>
      </c>
      <c r="E9" s="20">
        <v>900</v>
      </c>
      <c r="F9" s="24">
        <f t="shared" si="0"/>
        <v>1069.2</v>
      </c>
    </row>
    <row r="10" spans="2:6" ht="15.6" x14ac:dyDescent="0.3">
      <c r="B10" s="12" t="s">
        <v>13</v>
      </c>
      <c r="C10" s="3" t="s">
        <v>22</v>
      </c>
      <c r="D10" s="20">
        <v>1</v>
      </c>
      <c r="E10" s="20">
        <v>3000</v>
      </c>
      <c r="F10" s="24">
        <f t="shared" si="0"/>
        <v>3000</v>
      </c>
    </row>
    <row r="11" spans="2:6" ht="15.6" x14ac:dyDescent="0.3">
      <c r="B11" s="11" t="s">
        <v>24</v>
      </c>
      <c r="C11" s="3" t="s">
        <v>22</v>
      </c>
      <c r="D11" s="20">
        <v>2</v>
      </c>
      <c r="E11" s="20">
        <v>500</v>
      </c>
      <c r="F11" s="24">
        <f t="shared" ref="F11" si="1">(D11*E11)</f>
        <v>1000</v>
      </c>
    </row>
    <row r="12" spans="2:6" ht="15.6" x14ac:dyDescent="0.3">
      <c r="B12" s="4" t="s">
        <v>4</v>
      </c>
      <c r="C12" s="3" t="s">
        <v>23</v>
      </c>
      <c r="D12" s="20">
        <v>65</v>
      </c>
      <c r="E12" s="20">
        <v>70</v>
      </c>
      <c r="F12" s="24">
        <f>(D12*E12)</f>
        <v>4550</v>
      </c>
    </row>
    <row r="13" spans="2:6" ht="15.6" x14ac:dyDescent="0.3">
      <c r="B13" s="4" t="s">
        <v>5</v>
      </c>
      <c r="C13" s="3" t="s">
        <v>23</v>
      </c>
      <c r="D13" s="20">
        <v>65</v>
      </c>
      <c r="E13" s="20">
        <v>160</v>
      </c>
      <c r="F13" s="24">
        <f>(D13*E13)</f>
        <v>10400</v>
      </c>
    </row>
    <row r="14" spans="2:6" ht="15.6" x14ac:dyDescent="0.3">
      <c r="B14" s="12" t="s">
        <v>15</v>
      </c>
      <c r="C14" s="3" t="s">
        <v>22</v>
      </c>
      <c r="D14" s="20">
        <f>(2*1.8*1*0.3)*1.1</f>
        <v>1.1880000000000002</v>
      </c>
      <c r="E14" s="20">
        <v>2000</v>
      </c>
      <c r="F14" s="24">
        <f>(D14*E14)</f>
        <v>2376.0000000000005</v>
      </c>
    </row>
    <row r="15" spans="2:6" ht="15.6" x14ac:dyDescent="0.3">
      <c r="B15" s="12" t="s">
        <v>14</v>
      </c>
      <c r="C15" s="3" t="s">
        <v>22</v>
      </c>
      <c r="D15" s="20">
        <v>1.4</v>
      </c>
      <c r="E15" s="20">
        <v>1500</v>
      </c>
      <c r="F15" s="24">
        <f>(D15*E15)</f>
        <v>2100</v>
      </c>
    </row>
    <row r="16" spans="2:6" ht="15.6" x14ac:dyDescent="0.3">
      <c r="B16" s="12" t="s">
        <v>16</v>
      </c>
      <c r="C16" s="3" t="s">
        <v>17</v>
      </c>
      <c r="D16" s="20">
        <v>1</v>
      </c>
      <c r="E16" s="20">
        <v>1500</v>
      </c>
      <c r="F16" s="25">
        <f>(D16*E16)</f>
        <v>1500</v>
      </c>
    </row>
    <row r="17" spans="2:6" ht="16.2" thickBot="1" x14ac:dyDescent="0.35">
      <c r="B17" s="13" t="s">
        <v>31</v>
      </c>
      <c r="C17" s="14"/>
      <c r="D17" s="22"/>
      <c r="E17" s="22">
        <v>3000</v>
      </c>
      <c r="F17" s="26">
        <v>3000</v>
      </c>
    </row>
    <row r="18" spans="2:6" ht="16.8" thickTop="1" thickBot="1" x14ac:dyDescent="0.35">
      <c r="B18" s="15" t="s">
        <v>7</v>
      </c>
      <c r="C18" s="7"/>
      <c r="D18" s="7"/>
      <c r="E18" s="7"/>
      <c r="F18" s="27">
        <f>SUM(F7:F17)</f>
        <v>31180.880000000001</v>
      </c>
    </row>
    <row r="19" spans="2:6" ht="15" thickTop="1" x14ac:dyDescent="0.3"/>
    <row r="20" spans="2:6" ht="18" x14ac:dyDescent="0.35">
      <c r="B20" s="1" t="s">
        <v>20</v>
      </c>
    </row>
    <row r="21" spans="2:6" ht="15" thickBot="1" x14ac:dyDescent="0.35"/>
    <row r="22" spans="2:6" ht="19.2" thickTop="1" thickBot="1" x14ac:dyDescent="0.35">
      <c r="B22" s="6" t="s">
        <v>1</v>
      </c>
      <c r="C22" s="9" t="s">
        <v>8</v>
      </c>
      <c r="D22" s="9" t="s">
        <v>9</v>
      </c>
      <c r="E22" s="9" t="s">
        <v>10</v>
      </c>
      <c r="F22" s="10" t="s">
        <v>11</v>
      </c>
    </row>
    <row r="23" spans="2:6" ht="16.2" thickTop="1" x14ac:dyDescent="0.3">
      <c r="B23" s="8" t="s">
        <v>3</v>
      </c>
      <c r="C23" s="2" t="s">
        <v>21</v>
      </c>
      <c r="D23" s="21">
        <f>(2*17.5)*1.1</f>
        <v>38.5</v>
      </c>
      <c r="E23" s="21">
        <v>40</v>
      </c>
      <c r="F23" s="23">
        <f>(D23*E23)</f>
        <v>1540</v>
      </c>
    </row>
    <row r="24" spans="2:6" ht="15.6" x14ac:dyDescent="0.3">
      <c r="B24" s="4" t="s">
        <v>2</v>
      </c>
      <c r="C24" s="3" t="s">
        <v>21</v>
      </c>
      <c r="D24" s="29">
        <f>(2*17.5)*1.1</f>
        <v>38.5</v>
      </c>
      <c r="E24" s="20">
        <v>100</v>
      </c>
      <c r="F24" s="24">
        <f t="shared" ref="F24:F27" si="2">(D24*E24)</f>
        <v>3850</v>
      </c>
    </row>
    <row r="25" spans="2:6" ht="15.6" x14ac:dyDescent="0.3">
      <c r="B25" s="12" t="s">
        <v>18</v>
      </c>
      <c r="C25" s="3" t="s">
        <v>22</v>
      </c>
      <c r="D25" s="20">
        <f>(1.8*1*0.3)*1.1</f>
        <v>0.59400000000000008</v>
      </c>
      <c r="E25" s="20">
        <v>850</v>
      </c>
      <c r="F25" s="24">
        <f t="shared" si="2"/>
        <v>504.90000000000009</v>
      </c>
    </row>
    <row r="26" spans="2:6" ht="15.6" x14ac:dyDescent="0.3">
      <c r="B26" s="12" t="s">
        <v>13</v>
      </c>
      <c r="C26" s="3" t="s">
        <v>22</v>
      </c>
      <c r="D26" s="20">
        <v>2</v>
      </c>
      <c r="E26" s="20">
        <v>3000</v>
      </c>
      <c r="F26" s="24">
        <f t="shared" si="2"/>
        <v>6000</v>
      </c>
    </row>
    <row r="27" spans="2:6" ht="15.6" x14ac:dyDescent="0.3">
      <c r="B27" s="11" t="s">
        <v>24</v>
      </c>
      <c r="C27" s="3" t="s">
        <v>22</v>
      </c>
      <c r="D27" s="20">
        <v>3.5</v>
      </c>
      <c r="E27" s="20">
        <v>500</v>
      </c>
      <c r="F27" s="24">
        <f t="shared" si="2"/>
        <v>1750</v>
      </c>
    </row>
    <row r="28" spans="2:6" ht="15.6" x14ac:dyDescent="0.3">
      <c r="B28" s="4" t="s">
        <v>4</v>
      </c>
      <c r="C28" s="3" t="s">
        <v>23</v>
      </c>
      <c r="D28" s="20">
        <f>((5*17.5)*1.3)*1.1</f>
        <v>125.12500000000001</v>
      </c>
      <c r="E28" s="20">
        <v>70</v>
      </c>
      <c r="F28" s="24">
        <f>(D28*E28)</f>
        <v>8758.7500000000018</v>
      </c>
    </row>
    <row r="29" spans="2:6" ht="15.6" x14ac:dyDescent="0.3">
      <c r="B29" s="4" t="s">
        <v>5</v>
      </c>
      <c r="C29" s="3" t="s">
        <v>23</v>
      </c>
      <c r="D29" s="20">
        <f>((5*17.5)*1.3)*1.1</f>
        <v>125.12500000000001</v>
      </c>
      <c r="E29" s="20">
        <v>160</v>
      </c>
      <c r="F29" s="24">
        <f>(D29*E29)</f>
        <v>20020.000000000004</v>
      </c>
    </row>
    <row r="30" spans="2:6" ht="15.6" x14ac:dyDescent="0.3">
      <c r="B30" s="12" t="s">
        <v>15</v>
      </c>
      <c r="C30" s="3" t="s">
        <v>22</v>
      </c>
      <c r="D30" s="20">
        <f>(1.8*1*0.3)*1.1</f>
        <v>0.59400000000000008</v>
      </c>
      <c r="E30" s="20">
        <v>2000</v>
      </c>
      <c r="F30" s="24">
        <f>(D30*E30)</f>
        <v>1188.0000000000002</v>
      </c>
    </row>
    <row r="31" spans="2:6" ht="15.6" x14ac:dyDescent="0.3">
      <c r="B31" s="12" t="s">
        <v>14</v>
      </c>
      <c r="C31" s="3" t="s">
        <v>22</v>
      </c>
      <c r="D31" s="20">
        <v>0.8</v>
      </c>
      <c r="E31" s="20">
        <v>1500</v>
      </c>
      <c r="F31" s="24">
        <f>(D31*E31)</f>
        <v>1200</v>
      </c>
    </row>
    <row r="32" spans="2:6" ht="15.6" x14ac:dyDescent="0.3">
      <c r="B32" s="12" t="s">
        <v>16</v>
      </c>
      <c r="C32" s="3" t="s">
        <v>17</v>
      </c>
      <c r="D32" s="20">
        <v>1</v>
      </c>
      <c r="E32" s="20">
        <v>1500</v>
      </c>
      <c r="F32" s="25">
        <f>(D32*E32)</f>
        <v>1500</v>
      </c>
    </row>
    <row r="33" spans="2:6" ht="16.2" thickBot="1" x14ac:dyDescent="0.35">
      <c r="B33" s="13" t="s">
        <v>31</v>
      </c>
      <c r="C33" s="14"/>
      <c r="D33" s="22"/>
      <c r="E33" s="22">
        <v>5000</v>
      </c>
      <c r="F33" s="26">
        <v>5000</v>
      </c>
    </row>
    <row r="34" spans="2:6" ht="16.8" thickTop="1" thickBot="1" x14ac:dyDescent="0.35">
      <c r="B34" s="15" t="s">
        <v>7</v>
      </c>
      <c r="C34" s="7"/>
      <c r="D34" s="7"/>
      <c r="E34" s="7"/>
      <c r="F34" s="27">
        <f>SUM(F23:F33)</f>
        <v>51311.650000000009</v>
      </c>
    </row>
    <row r="35" spans="2:6" ht="15" thickTop="1" x14ac:dyDescent="0.3">
      <c r="F35" s="28"/>
    </row>
    <row r="36" spans="2:6" ht="18" x14ac:dyDescent="0.35">
      <c r="B36" s="1" t="s">
        <v>19</v>
      </c>
    </row>
    <row r="37" spans="2:6" ht="15" thickBot="1" x14ac:dyDescent="0.35"/>
    <row r="38" spans="2:6" ht="19.2" thickTop="1" thickBot="1" x14ac:dyDescent="0.35">
      <c r="B38" s="6" t="s">
        <v>1</v>
      </c>
      <c r="C38" s="9" t="s">
        <v>8</v>
      </c>
      <c r="D38" s="9" t="s">
        <v>9</v>
      </c>
      <c r="E38" s="9" t="s">
        <v>10</v>
      </c>
      <c r="F38" s="10" t="s">
        <v>11</v>
      </c>
    </row>
    <row r="39" spans="2:6" ht="16.2" thickTop="1" x14ac:dyDescent="0.3">
      <c r="B39" s="8" t="s">
        <v>3</v>
      </c>
      <c r="C39" s="2" t="s">
        <v>21</v>
      </c>
      <c r="D39" s="30">
        <f>(10.7*2.25)*1.1</f>
        <v>26.482500000000002</v>
      </c>
      <c r="E39" s="21">
        <v>40</v>
      </c>
      <c r="F39" s="23">
        <f>(D39*E39)</f>
        <v>1059.3000000000002</v>
      </c>
    </row>
    <row r="40" spans="2:6" ht="15.6" x14ac:dyDescent="0.3">
      <c r="B40" s="4" t="s">
        <v>2</v>
      </c>
      <c r="C40" s="3" t="s">
        <v>21</v>
      </c>
      <c r="D40" s="20">
        <f>(10.7*2.25)*1.1</f>
        <v>26.482500000000002</v>
      </c>
      <c r="E40" s="20">
        <v>100</v>
      </c>
      <c r="F40" s="24">
        <f t="shared" ref="F40" si="3">(D40*E40)</f>
        <v>2648.25</v>
      </c>
    </row>
    <row r="41" spans="2:6" ht="15.6" x14ac:dyDescent="0.3">
      <c r="B41" s="12" t="s">
        <v>13</v>
      </c>
      <c r="C41" s="3" t="s">
        <v>22</v>
      </c>
      <c r="D41" s="20">
        <v>2</v>
      </c>
      <c r="E41" s="20">
        <v>3000</v>
      </c>
      <c r="F41" s="24">
        <f t="shared" ref="F41:F48" si="4">(D41*E41)</f>
        <v>6000</v>
      </c>
    </row>
    <row r="42" spans="2:6" ht="15.6" x14ac:dyDescent="0.3">
      <c r="B42" s="11" t="s">
        <v>24</v>
      </c>
      <c r="C42" s="3" t="s">
        <v>22</v>
      </c>
      <c r="D42" s="20">
        <v>3</v>
      </c>
      <c r="E42" s="20">
        <v>500</v>
      </c>
      <c r="F42" s="24">
        <f t="shared" si="4"/>
        <v>1500</v>
      </c>
    </row>
    <row r="43" spans="2:6" ht="15.6" x14ac:dyDescent="0.3">
      <c r="B43" s="4" t="s">
        <v>4</v>
      </c>
      <c r="C43" s="3" t="s">
        <v>23</v>
      </c>
      <c r="D43" s="20">
        <f>7*10.7</f>
        <v>74.899999999999991</v>
      </c>
      <c r="E43" s="20">
        <v>70</v>
      </c>
      <c r="F43" s="24">
        <f t="shared" si="4"/>
        <v>5242.9999999999991</v>
      </c>
    </row>
    <row r="44" spans="2:6" ht="15.6" x14ac:dyDescent="0.3">
      <c r="B44" s="4" t="s">
        <v>5</v>
      </c>
      <c r="C44" s="3" t="s">
        <v>23</v>
      </c>
      <c r="D44" s="20">
        <f>7*10.7</f>
        <v>74.899999999999991</v>
      </c>
      <c r="E44" s="20">
        <v>160</v>
      </c>
      <c r="F44" s="24">
        <f t="shared" si="4"/>
        <v>11983.999999999998</v>
      </c>
    </row>
    <row r="45" spans="2:6" ht="15.6" x14ac:dyDescent="0.3">
      <c r="B45" s="12" t="s">
        <v>15</v>
      </c>
      <c r="C45" s="3" t="s">
        <v>22</v>
      </c>
      <c r="D45" s="20">
        <f>(0.3*0.3*10.7)*1.1</f>
        <v>1.0592999999999999</v>
      </c>
      <c r="E45" s="20">
        <v>2000</v>
      </c>
      <c r="F45" s="24">
        <f t="shared" si="4"/>
        <v>2118.6</v>
      </c>
    </row>
    <row r="46" spans="2:6" ht="15.6" x14ac:dyDescent="0.3">
      <c r="B46" s="12" t="s">
        <v>14</v>
      </c>
      <c r="C46" s="3" t="s">
        <v>22</v>
      </c>
      <c r="D46" s="20">
        <f>(0.3*0.3*10.7)*1.1</f>
        <v>1.0592999999999999</v>
      </c>
      <c r="E46" s="20">
        <v>1500</v>
      </c>
      <c r="F46" s="24">
        <f t="shared" si="4"/>
        <v>1588.9499999999998</v>
      </c>
    </row>
    <row r="47" spans="2:6" ht="15.6" x14ac:dyDescent="0.3">
      <c r="B47" s="12" t="s">
        <v>16</v>
      </c>
      <c r="C47" s="3" t="s">
        <v>17</v>
      </c>
      <c r="D47" s="20">
        <v>1</v>
      </c>
      <c r="E47" s="20">
        <v>1500</v>
      </c>
      <c r="F47" s="25">
        <f t="shared" si="4"/>
        <v>1500</v>
      </c>
    </row>
    <row r="48" spans="2:6" ht="15.6" x14ac:dyDescent="0.3">
      <c r="B48" s="33" t="s">
        <v>33</v>
      </c>
      <c r="C48" s="14" t="s">
        <v>17</v>
      </c>
      <c r="D48" s="22">
        <v>2</v>
      </c>
      <c r="E48" s="22">
        <v>3000</v>
      </c>
      <c r="F48" s="25">
        <f t="shared" si="4"/>
        <v>6000</v>
      </c>
    </row>
    <row r="49" spans="2:6" ht="16.2" thickBot="1" x14ac:dyDescent="0.35">
      <c r="B49" s="13" t="s">
        <v>31</v>
      </c>
      <c r="C49" s="14"/>
      <c r="D49" s="22"/>
      <c r="E49" s="22">
        <v>3000</v>
      </c>
      <c r="F49" s="26">
        <v>3000</v>
      </c>
    </row>
    <row r="50" spans="2:6" ht="16.8" thickTop="1" thickBot="1" x14ac:dyDescent="0.35">
      <c r="B50" s="15" t="s">
        <v>7</v>
      </c>
      <c r="C50" s="7"/>
      <c r="D50" s="7"/>
      <c r="E50" s="7"/>
      <c r="F50" s="27">
        <f>SUM(F39:F49)</f>
        <v>42642.099999999991</v>
      </c>
    </row>
    <row r="51" spans="2:6" ht="15" thickTop="1" x14ac:dyDescent="0.3"/>
    <row r="52" spans="2:6" ht="15.6" x14ac:dyDescent="0.3">
      <c r="B52" s="31" t="s">
        <v>32</v>
      </c>
    </row>
    <row r="53" spans="2:6" ht="15.6" x14ac:dyDescent="0.3">
      <c r="B53" s="31" t="s">
        <v>34</v>
      </c>
    </row>
  </sheetData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workbookViewId="0">
      <selection activeCell="B32" sqref="B32"/>
    </sheetView>
  </sheetViews>
  <sheetFormatPr defaultRowHeight="14.4" x14ac:dyDescent="0.3"/>
  <cols>
    <col min="2" max="2" width="59.109375" customWidth="1"/>
    <col min="4" max="4" width="13.88671875" customWidth="1"/>
    <col min="5" max="5" width="16.109375" customWidth="1"/>
    <col min="6" max="6" width="16.6640625" customWidth="1"/>
  </cols>
  <sheetData>
    <row r="2" spans="2:6" ht="18" x14ac:dyDescent="0.3">
      <c r="B2" s="37" t="s">
        <v>25</v>
      </c>
      <c r="C2" s="37"/>
    </row>
    <row r="3" spans="2:6" ht="18" x14ac:dyDescent="0.3">
      <c r="B3" s="5" t="s">
        <v>0</v>
      </c>
    </row>
    <row r="4" spans="2:6" ht="18.600000000000001" thickBot="1" x14ac:dyDescent="0.4">
      <c r="B4" s="1"/>
    </row>
    <row r="5" spans="2:6" ht="19.2" thickTop="1" thickBot="1" x14ac:dyDescent="0.35">
      <c r="B5" s="6" t="s">
        <v>1</v>
      </c>
      <c r="C5" s="9" t="s">
        <v>8</v>
      </c>
      <c r="D5" s="9" t="s">
        <v>9</v>
      </c>
      <c r="E5" s="9" t="s">
        <v>10</v>
      </c>
      <c r="F5" s="10" t="s">
        <v>11</v>
      </c>
    </row>
    <row r="6" spans="2:6" ht="16.2" thickTop="1" x14ac:dyDescent="0.3">
      <c r="B6" s="8" t="s">
        <v>3</v>
      </c>
      <c r="C6" s="2" t="s">
        <v>21</v>
      </c>
      <c r="D6" s="21">
        <f>(18*1.8)*1.1</f>
        <v>35.64</v>
      </c>
      <c r="E6" s="21">
        <v>40</v>
      </c>
      <c r="F6" s="23">
        <f>(D6*E6)</f>
        <v>1425.6</v>
      </c>
    </row>
    <row r="7" spans="2:6" ht="15.6" x14ac:dyDescent="0.3">
      <c r="B7" s="4" t="s">
        <v>2</v>
      </c>
      <c r="C7" s="3" t="s">
        <v>21</v>
      </c>
      <c r="D7" s="20">
        <v>35.6</v>
      </c>
      <c r="E7" s="20">
        <v>100</v>
      </c>
      <c r="F7" s="24">
        <f t="shared" ref="F7" si="0">(D7*E7)</f>
        <v>3560</v>
      </c>
    </row>
    <row r="8" spans="2:6" ht="15.6" x14ac:dyDescent="0.3">
      <c r="B8" s="4" t="s">
        <v>4</v>
      </c>
      <c r="C8" s="3" t="s">
        <v>23</v>
      </c>
      <c r="D8" s="20">
        <v>15</v>
      </c>
      <c r="E8" s="20">
        <v>70</v>
      </c>
      <c r="F8" s="24">
        <f>(D8*E8)</f>
        <v>1050</v>
      </c>
    </row>
    <row r="9" spans="2:6" ht="15.6" x14ac:dyDescent="0.3">
      <c r="B9" s="4" t="s">
        <v>26</v>
      </c>
      <c r="C9" s="3" t="s">
        <v>23</v>
      </c>
      <c r="D9" s="20">
        <v>160</v>
      </c>
      <c r="E9" s="20">
        <v>160</v>
      </c>
      <c r="F9" s="24">
        <f>(D9*E9)</f>
        <v>25600</v>
      </c>
    </row>
    <row r="10" spans="2:6" ht="15.6" x14ac:dyDescent="0.3">
      <c r="B10" s="12" t="s">
        <v>28</v>
      </c>
      <c r="C10" s="3" t="s">
        <v>21</v>
      </c>
      <c r="D10" s="20">
        <v>1.8</v>
      </c>
      <c r="E10" s="20">
        <v>1000</v>
      </c>
      <c r="F10" s="24">
        <f t="shared" ref="F10:F11" si="1">(D10*E10)</f>
        <v>1800</v>
      </c>
    </row>
    <row r="11" spans="2:6" ht="15.6" x14ac:dyDescent="0.3">
      <c r="B11" s="12" t="s">
        <v>27</v>
      </c>
      <c r="C11" s="3" t="s">
        <v>22</v>
      </c>
      <c r="D11" s="20">
        <v>2</v>
      </c>
      <c r="E11" s="20">
        <v>1500</v>
      </c>
      <c r="F11" s="24">
        <f t="shared" si="1"/>
        <v>3000</v>
      </c>
    </row>
    <row r="12" spans="2:6" ht="15.6" x14ac:dyDescent="0.3">
      <c r="B12" s="11" t="s">
        <v>29</v>
      </c>
      <c r="C12" s="16" t="s">
        <v>17</v>
      </c>
      <c r="D12" s="32">
        <v>1</v>
      </c>
      <c r="E12" s="20">
        <v>850</v>
      </c>
      <c r="F12" s="24">
        <f t="shared" ref="F12" si="2">(D12*E12)</f>
        <v>850</v>
      </c>
    </row>
    <row r="13" spans="2:6" ht="15.6" x14ac:dyDescent="0.3">
      <c r="B13" s="12" t="s">
        <v>14</v>
      </c>
      <c r="C13" s="3" t="s">
        <v>22</v>
      </c>
      <c r="D13" s="20">
        <v>1</v>
      </c>
      <c r="E13" s="20">
        <v>1500</v>
      </c>
      <c r="F13" s="24">
        <f>(D13*E13)</f>
        <v>1500</v>
      </c>
    </row>
    <row r="14" spans="2:6" ht="16.2" thickBot="1" x14ac:dyDescent="0.35">
      <c r="B14" s="13" t="s">
        <v>6</v>
      </c>
      <c r="C14" s="14"/>
      <c r="D14" s="22"/>
      <c r="E14" s="22">
        <v>3000</v>
      </c>
      <c r="F14" s="26">
        <v>0</v>
      </c>
    </row>
    <row r="15" spans="2:6" ht="16.8" thickTop="1" thickBot="1" x14ac:dyDescent="0.35">
      <c r="B15" s="15" t="s">
        <v>7</v>
      </c>
      <c r="C15" s="7"/>
      <c r="D15" s="19"/>
      <c r="E15" s="7"/>
      <c r="F15" s="27">
        <f>SUM(F6:F14)</f>
        <v>38785.599999999999</v>
      </c>
    </row>
    <row r="16" spans="2:6" ht="15" thickTop="1" x14ac:dyDescent="0.3"/>
    <row r="17" spans="2:2" ht="15.6" x14ac:dyDescent="0.3">
      <c r="B17" s="31" t="s">
        <v>32</v>
      </c>
    </row>
    <row r="18" spans="2:2" ht="15.6" x14ac:dyDescent="0.3">
      <c r="B18" s="31" t="s">
        <v>34</v>
      </c>
    </row>
  </sheetData>
  <mergeCells count="1">
    <mergeCell ref="B2:C2"/>
  </mergeCells>
  <pageMargins left="0.7" right="0.7" top="0.78740157499999996" bottom="0.78740157499999996" header="0.3" footer="0.3"/>
  <pageSetup paperSize="9" scale="6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5"/>
  <sheetViews>
    <sheetView tabSelected="1" view="pageBreakPreview" zoomScaleNormal="100" zoomScaleSheetLayoutView="100" workbookViewId="0">
      <selection activeCell="E6" sqref="E6"/>
    </sheetView>
  </sheetViews>
  <sheetFormatPr defaultRowHeight="14.4" x14ac:dyDescent="0.3"/>
  <cols>
    <col min="2" max="2" width="70.5546875" customWidth="1"/>
    <col min="4" max="4" width="14.5546875" customWidth="1"/>
    <col min="5" max="5" width="15.6640625" customWidth="1"/>
    <col min="6" max="6" width="16" customWidth="1"/>
  </cols>
  <sheetData>
    <row r="2" spans="2:6" ht="18" x14ac:dyDescent="0.35">
      <c r="B2" s="35" t="s">
        <v>36</v>
      </c>
      <c r="C2" s="34"/>
    </row>
    <row r="3" spans="2:6" ht="18" x14ac:dyDescent="0.3">
      <c r="B3" s="5" t="s">
        <v>45</v>
      </c>
    </row>
    <row r="4" spans="2:6" ht="18.600000000000001" thickBot="1" x14ac:dyDescent="0.4">
      <c r="B4" s="1"/>
    </row>
    <row r="5" spans="2:6" ht="19.2" thickTop="1" thickBot="1" x14ac:dyDescent="0.35">
      <c r="B5" s="6" t="s">
        <v>1</v>
      </c>
      <c r="C5" s="9" t="s">
        <v>8</v>
      </c>
      <c r="D5" s="9" t="s">
        <v>9</v>
      </c>
      <c r="E5" s="9" t="s">
        <v>10</v>
      </c>
      <c r="F5" s="10" t="s">
        <v>11</v>
      </c>
    </row>
    <row r="6" spans="2:6" ht="16.2" thickTop="1" x14ac:dyDescent="0.3">
      <c r="B6" s="4" t="s">
        <v>39</v>
      </c>
      <c r="C6" s="3" t="s">
        <v>35</v>
      </c>
      <c r="D6" s="20">
        <v>1</v>
      </c>
      <c r="E6" s="17"/>
      <c r="F6" s="24">
        <f>(D6*E6)</f>
        <v>0</v>
      </c>
    </row>
    <row r="7" spans="2:6" ht="15.6" x14ac:dyDescent="0.3">
      <c r="B7" s="4" t="s">
        <v>44</v>
      </c>
      <c r="C7" s="3" t="s">
        <v>21</v>
      </c>
      <c r="D7" s="20">
        <v>94</v>
      </c>
      <c r="E7" s="17"/>
      <c r="F7" s="24">
        <f>(D7*E7)</f>
        <v>0</v>
      </c>
    </row>
    <row r="8" spans="2:6" ht="15.6" x14ac:dyDescent="0.3">
      <c r="B8" s="12" t="s">
        <v>37</v>
      </c>
      <c r="C8" s="3" t="s">
        <v>23</v>
      </c>
      <c r="D8" s="20">
        <v>70</v>
      </c>
      <c r="E8" s="17"/>
      <c r="F8" s="24">
        <f>(D8*E8)</f>
        <v>0</v>
      </c>
    </row>
    <row r="9" spans="2:6" ht="15.6" x14ac:dyDescent="0.3">
      <c r="B9" s="33" t="s">
        <v>41</v>
      </c>
      <c r="C9" s="14" t="s">
        <v>38</v>
      </c>
      <c r="D9" s="22">
        <v>77</v>
      </c>
      <c r="E9" s="18"/>
      <c r="F9" s="24">
        <f t="shared" ref="F9:F12" si="0">(D9*E9)</f>
        <v>0</v>
      </c>
    </row>
    <row r="10" spans="2:6" ht="15.6" x14ac:dyDescent="0.3">
      <c r="B10" s="36" t="s">
        <v>40</v>
      </c>
      <c r="C10" s="14" t="s">
        <v>23</v>
      </c>
      <c r="D10" s="22">
        <v>94</v>
      </c>
      <c r="E10" s="18"/>
      <c r="F10" s="24">
        <f t="shared" si="0"/>
        <v>0</v>
      </c>
    </row>
    <row r="11" spans="2:6" ht="15.6" x14ac:dyDescent="0.3">
      <c r="B11" s="33" t="s">
        <v>42</v>
      </c>
      <c r="C11" s="14" t="s">
        <v>35</v>
      </c>
      <c r="D11" s="22">
        <v>1</v>
      </c>
      <c r="E11" s="18"/>
      <c r="F11" s="24">
        <f t="shared" si="0"/>
        <v>0</v>
      </c>
    </row>
    <row r="12" spans="2:6" ht="15.6" x14ac:dyDescent="0.3">
      <c r="B12" s="33" t="s">
        <v>43</v>
      </c>
      <c r="C12" s="14" t="s">
        <v>23</v>
      </c>
      <c r="D12" s="22">
        <v>53.5</v>
      </c>
      <c r="E12" s="18"/>
      <c r="F12" s="24">
        <f t="shared" si="0"/>
        <v>0</v>
      </c>
    </row>
    <row r="13" spans="2:6" ht="16.2" thickBot="1" x14ac:dyDescent="0.35">
      <c r="B13" s="13" t="s">
        <v>6</v>
      </c>
      <c r="C13" s="14"/>
      <c r="D13" s="18"/>
      <c r="E13" s="18"/>
      <c r="F13" s="26">
        <v>35000</v>
      </c>
    </row>
    <row r="14" spans="2:6" ht="16.8" thickTop="1" thickBot="1" x14ac:dyDescent="0.35">
      <c r="B14" s="15" t="s">
        <v>7</v>
      </c>
      <c r="C14" s="7"/>
      <c r="D14" s="7"/>
      <c r="E14" s="7"/>
      <c r="F14" s="27">
        <f>SUM(F6:F13)</f>
        <v>35000</v>
      </c>
    </row>
    <row r="15" spans="2:6" ht="15" thickTop="1" x14ac:dyDescent="0.3"/>
  </sheetData>
  <pageMargins left="0.25" right="0.25" top="0.75" bottom="0.75" header="0.3" footer="0.3"/>
  <pageSetup paperSize="9" scale="93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List1</vt:lpstr>
      <vt:lpstr>List2</vt:lpstr>
      <vt:lpstr>List3</vt:lpstr>
      <vt:lpstr>List1!Oblast_tisku</vt:lpstr>
      <vt:lpstr>List2!Oblast_tisku</vt:lpstr>
      <vt:lpstr>List3!Oblast_tisku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2020-03-26T10:42:55Z</dcterms:modified>
</cp:coreProperties>
</file>