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165" windowWidth="15030" windowHeight="12030" tabRatio="754"/>
  </bookViews>
  <sheets>
    <sheet name="kryci list SOUPIS" sheetId="9" r:id="rId1"/>
    <sheet name="rekapitulace SOUPIS" sheetId="8" r:id="rId2"/>
    <sheet name="slepy rozpocet" sheetId="6" r:id="rId3"/>
    <sheet name="-" sheetId="5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C22" i="9" l="1"/>
  <c r="F22" i="9" s="1"/>
  <c r="C20" i="9"/>
  <c r="C10" i="9"/>
  <c r="C7" i="9"/>
  <c r="G6" i="9"/>
  <c r="D6" i="9"/>
  <c r="C6" i="9"/>
  <c r="D5" i="9"/>
  <c r="C5" i="9"/>
  <c r="D4" i="9"/>
  <c r="C8" i="9"/>
  <c r="C11" i="9" s="1"/>
  <c r="F19" i="9" s="1"/>
  <c r="J12" i="8"/>
  <c r="I12" i="8"/>
  <c r="H12" i="8"/>
  <c r="G12" i="8"/>
  <c r="F12" i="8"/>
  <c r="F20" i="9" l="1"/>
  <c r="F23" i="9" s="1"/>
  <c r="H23" i="8"/>
  <c r="J23" i="8" s="1"/>
  <c r="H21" i="8"/>
  <c r="J21" i="8" s="1"/>
  <c r="H22" i="8"/>
  <c r="J22" i="8" s="1"/>
  <c r="I24" i="8" l="1"/>
</calcChain>
</file>

<file path=xl/sharedStrings.xml><?xml version="1.0" encoding="utf-8"?>
<sst xmlns="http://schemas.openxmlformats.org/spreadsheetml/2006/main" count="349" uniqueCount="186">
  <si>
    <t>množství</t>
  </si>
  <si>
    <t>m3</t>
  </si>
  <si>
    <t>ks</t>
  </si>
  <si>
    <t>m</t>
  </si>
  <si>
    <t>MJ</t>
  </si>
  <si>
    <t>Stavba :</t>
  </si>
  <si>
    <t>Rozpočet:</t>
  </si>
  <si>
    <t>Objekt :</t>
  </si>
  <si>
    <t>P.č.</t>
  </si>
  <si>
    <t>Číslo položky</t>
  </si>
  <si>
    <t>Název položky</t>
  </si>
  <si>
    <t>cena / MJ</t>
  </si>
  <si>
    <t>celkem (Kč)</t>
  </si>
  <si>
    <t>Díl:</t>
  </si>
  <si>
    <t>1</t>
  </si>
  <si>
    <t>Zemní práce</t>
  </si>
  <si>
    <t>111200001RA0</t>
  </si>
  <si>
    <t xml:space="preserve">Odstranění křovin a stromů do 100 mm, spálení </t>
  </si>
  <si>
    <r>
      <t>m</t>
    </r>
    <r>
      <rPr>
        <vertAlign val="superscript"/>
        <sz val="8"/>
        <rFont val="Arial"/>
        <family val="2"/>
        <charset val="238"/>
      </rPr>
      <t>2</t>
    </r>
  </si>
  <si>
    <t>121101103R00</t>
  </si>
  <si>
    <t xml:space="preserve">Sejmutí ornice s přemístěním přes 100 do 250 m </t>
  </si>
  <si>
    <t>125703311R00</t>
  </si>
  <si>
    <t xml:space="preserve">Čištění kanálů s nezpevněným.dnem, tl.vrstvy 50 cm </t>
  </si>
  <si>
    <t>131201109R00</t>
  </si>
  <si>
    <t>162301101R00</t>
  </si>
  <si>
    <t xml:space="preserve">Vodorovné přemístění výkopku z hor.1-4 do 500 m </t>
  </si>
  <si>
    <t>162301102R00</t>
  </si>
  <si>
    <t xml:space="preserve">Vodorovné přemístění výkopku z hor.1-4 do 1000 m </t>
  </si>
  <si>
    <t>171101131R00</t>
  </si>
  <si>
    <t xml:space="preserve">Uložení sypaniny z hor.soudržných a nesoudržných </t>
  </si>
  <si>
    <t>171201201RT1</t>
  </si>
  <si>
    <t>Uložení sypaniny na skládku včetně poplatku za skládku</t>
  </si>
  <si>
    <t>181300012RAA</t>
  </si>
  <si>
    <t>Rozprostření ornice v rovině nebo svahu tl. 20 cm dovoz ornice ze vzdálenosti 500 m, osetí trávou</t>
  </si>
  <si>
    <t>m2</t>
  </si>
  <si>
    <t>182001111R00</t>
  </si>
  <si>
    <t xml:space="preserve">Plošná úprava terénu, nerovnosti do 10 cm </t>
  </si>
  <si>
    <t>182201101R00</t>
  </si>
  <si>
    <t xml:space="preserve">Svahování násypů </t>
  </si>
  <si>
    <t>Celkem za</t>
  </si>
  <si>
    <t>1 Zemní práce</t>
  </si>
  <si>
    <t>21</t>
  </si>
  <si>
    <t>38</t>
  </si>
  <si>
    <t>Kompletní konstrukce</t>
  </si>
  <si>
    <t>kpl</t>
  </si>
  <si>
    <t>389 93-4821.RR0</t>
  </si>
  <si>
    <t>38 Kompletní konstrukce</t>
  </si>
  <si>
    <t>99</t>
  </si>
  <si>
    <t>Staveništní přesun hmot</t>
  </si>
  <si>
    <t>998324011R00</t>
  </si>
  <si>
    <t>t</t>
  </si>
  <si>
    <t>99 Staveništní přesun hmot</t>
  </si>
  <si>
    <t>Úpravy Zámeckého rybníka v Mimoni</t>
  </si>
  <si>
    <t>Úpravy Zámeckého rybníka</t>
  </si>
  <si>
    <r>
      <t>m</t>
    </r>
    <r>
      <rPr>
        <vertAlign val="superscript"/>
        <sz val="8"/>
        <rFont val="Arial"/>
        <family val="2"/>
        <charset val="238"/>
      </rPr>
      <t>3</t>
    </r>
  </si>
  <si>
    <t>596100030RA0</t>
  </si>
  <si>
    <t>Chodníky štěrkové (mlatový povrch) podklad štěrkový včetně zemních prací</t>
  </si>
  <si>
    <t>31</t>
  </si>
  <si>
    <t>321 32-1112</t>
  </si>
  <si>
    <t>Konstrukce výpustního zařízení ze železového betonu vodostavebního</t>
  </si>
  <si>
    <t>321 35-1010</t>
  </si>
  <si>
    <t>321 35-2010</t>
  </si>
  <si>
    <t>Obednění výpustních zařízení</t>
  </si>
  <si>
    <t>Odbednění výpustních zařízení</t>
  </si>
  <si>
    <t xml:space="preserve">Celkem za </t>
  </si>
  <si>
    <t>5</t>
  </si>
  <si>
    <t>Komunikace</t>
  </si>
  <si>
    <t>5 Komunikace</t>
  </si>
  <si>
    <t>Chodníky štěrkové (perkový povrch MZK) podklad štěrkový včetně zemních prací</t>
  </si>
  <si>
    <t>564 93-2111</t>
  </si>
  <si>
    <t>Kladení dlažby z kostek velkých do lože z těženého kameniva</t>
  </si>
  <si>
    <t>591 11-1111</t>
  </si>
  <si>
    <t>564 21-1111</t>
  </si>
  <si>
    <t>Podklad ze štěrkopísku s rozprostřením, vlhčením a hutněním tl. 50 mm</t>
  </si>
  <si>
    <t>Hydromeliorace zemědělské</t>
  </si>
  <si>
    <t>Zřízení ochraného opevnění</t>
  </si>
  <si>
    <t>461 99-1111</t>
  </si>
  <si>
    <t>Vyčištění propustku</t>
  </si>
  <si>
    <t>31 Hydromeliorace zemědělské</t>
  </si>
  <si>
    <t>Mosty</t>
  </si>
  <si>
    <t>423 18-1111</t>
  </si>
  <si>
    <t>Podlaha lávky ze dřeva měkkého z fošen</t>
  </si>
  <si>
    <t>421 95-2111.R00</t>
  </si>
  <si>
    <t>422 95-2111.R00</t>
  </si>
  <si>
    <t>Zábradlí dřevěné hoblované s výplní</t>
  </si>
  <si>
    <t>21 Mosty</t>
  </si>
  <si>
    <t>Ponton</t>
  </si>
  <si>
    <t>00</t>
  </si>
  <si>
    <t>00 Kompletní konstrukce</t>
  </si>
  <si>
    <t>Česle</t>
  </si>
  <si>
    <t>Vřetenové šoupátko EROX P1 DN 200</t>
  </si>
  <si>
    <t>Přesun hmot během výstavby</t>
  </si>
  <si>
    <t>REKAPITULACE  STAVEBNÍCH  DÍLŮ</t>
  </si>
  <si>
    <t>Stavební díl</t>
  </si>
  <si>
    <t>HSV</t>
  </si>
  <si>
    <t>PSV</t>
  </si>
  <si>
    <t>Dodávka</t>
  </si>
  <si>
    <t>Montáž</t>
  </si>
  <si>
    <t>HZS</t>
  </si>
  <si>
    <t>CELKEM  OBJEKT</t>
  </si>
  <si>
    <t>VEDLEJŠÍ ROZPOČTOVÉ  NÁKLADY</t>
  </si>
  <si>
    <t>Název VRN</t>
  </si>
  <si>
    <t>Kč</t>
  </si>
  <si>
    <t>%</t>
  </si>
  <si>
    <t>Základna</t>
  </si>
  <si>
    <t>Zařízení staveniště</t>
  </si>
  <si>
    <t>Kompletační činnost (IČD)</t>
  </si>
  <si>
    <t>Rezerva rozpočtu</t>
  </si>
  <si>
    <t>CELKEM VRN</t>
  </si>
  <si>
    <t>ROZPOČTOVÉ NÁKLADY</t>
  </si>
  <si>
    <t>Základní rozpočtové náklady</t>
  </si>
  <si>
    <t>Ostatní rozpočtové náklady</t>
  </si>
  <si>
    <t>HSV celkem</t>
  </si>
  <si>
    <t>PSV celkem</t>
  </si>
  <si>
    <t>M práce celkem</t>
  </si>
  <si>
    <t>M dodávky celkem</t>
  </si>
  <si>
    <t>ZRN celkem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</si>
  <si>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</si>
  <si>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</si>
  <si>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</si>
  <si>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</si>
  <si>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</si>
  <si>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</si>
  <si>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</si>
  <si>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</si>
  <si>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</si>
  <si>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</si>
  <si>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</si>
  <si>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>Základ pro DPH</t>
  </si>
  <si>
    <t xml:space="preserve">%  </t>
  </si>
  <si>
    <t>DPH</t>
  </si>
  <si>
    <t xml:space="preserve">% </t>
  </si>
  <si>
    <t>CENA ZA OBJEKT CELKEM</t>
  </si>
  <si>
    <t>ZRN</t>
  </si>
  <si>
    <t>Hráze a úprava na tocích</t>
  </si>
  <si>
    <t>31 Hráze a úprava na tocích</t>
  </si>
  <si>
    <t>Konstrukce dřevěných mostů z nosníků trámových</t>
  </si>
  <si>
    <t>Impregnační nátěr dřevěné konstrukce mostu 3x</t>
  </si>
  <si>
    <t>221 95-3221</t>
  </si>
  <si>
    <t>221 95-3111</t>
  </si>
  <si>
    <t xml:space="preserve">m </t>
  </si>
  <si>
    <t>783 78-1003</t>
  </si>
  <si>
    <t>122 10-1102</t>
  </si>
  <si>
    <t>Odkopávky a prokopávky nezapažené s přehozením výkopku do 3m</t>
  </si>
  <si>
    <t>Příplatek za lepivost</t>
  </si>
  <si>
    <t>SP1</t>
  </si>
  <si>
    <t>SP2</t>
  </si>
  <si>
    <t>SP3</t>
  </si>
  <si>
    <t>SP4</t>
  </si>
  <si>
    <t>SP5</t>
  </si>
  <si>
    <t>Zaražení hranolů o průměru 100 mm</t>
  </si>
  <si>
    <t>Hranoly o hraně 100 mm</t>
  </si>
  <si>
    <t>Hranoly o hraně 180 mm</t>
  </si>
  <si>
    <t>Beranění hranolů o hraně  180 mm</t>
  </si>
  <si>
    <t>Zpětný zásyp zeminou se zhutněním</t>
  </si>
  <si>
    <t>174 10-1101</t>
  </si>
  <si>
    <t>výkaz výměr</t>
  </si>
  <si>
    <t>124103101</t>
  </si>
  <si>
    <t>Vykopávky do 1000 m3 pro koryta vodotečí v hornině tř. 1 a 2 (odpadni rozvlnene koryto)</t>
  </si>
  <si>
    <t>174101101</t>
  </si>
  <si>
    <t>Zásyp jam, šachet rýh nebo kolem objektů sypaninou se zhutněním (objekt + odpadní koryto)</t>
  </si>
  <si>
    <t>2</t>
  </si>
  <si>
    <t>3</t>
  </si>
  <si>
    <t>4</t>
  </si>
  <si>
    <t>4 Hydromeliorace zemědělské</t>
  </si>
  <si>
    <t>3 Hráze a úprava na tocích</t>
  </si>
  <si>
    <t>2 Kompletní konstrukce</t>
  </si>
  <si>
    <t>6</t>
  </si>
  <si>
    <t>6 Staveništní přesun hmot</t>
  </si>
  <si>
    <t>5 Kompletní konstrukce</t>
  </si>
  <si>
    <t>Hydromeliorace a zemědělské</t>
  </si>
  <si>
    <t>Kompletní konstrukce objekt</t>
  </si>
  <si>
    <t>kus</t>
  </si>
  <si>
    <t>Rozbor sedimentů dle přílohy č. 9 zákona o odpadech</t>
  </si>
  <si>
    <t>124203102</t>
  </si>
  <si>
    <t>124203109</t>
  </si>
  <si>
    <t>Vodorovné přemístění výkopku z hor.1-4 do 500 m (sediment)</t>
  </si>
  <si>
    <t>Vodorovné přemístění výkopku z hor.1-4 do 500 m (ostatní odkopávky)</t>
  </si>
  <si>
    <t>Vodorovné přemístění výkopku z hor.1-4 do 1000 m (ostatní odkopávky)</t>
  </si>
  <si>
    <t>171203212</t>
  </si>
  <si>
    <t>Uložení sypanin z horniny tř. 1 až 4 do hrází kanálů nezhutněných s příměsí jílu přes 20 % (sediment)</t>
  </si>
  <si>
    <t>Vykopávky přes 1000 do 5000 m3 pro koryta vodotečí v hornině tř. 3 (sediment)</t>
  </si>
  <si>
    <t>Příplatek k vykopávkám pro koryta vodotečí v hornině tř. 3 za lepivost (sediment)</t>
  </si>
  <si>
    <t>SP6</t>
  </si>
  <si>
    <t>Slovení rybí osádky</t>
  </si>
  <si>
    <t>výkon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</si>
</sst>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\-#,##0.00"/>
    <numFmt numFmtId="165" formatCode="#,##0.00_ ;\-#,##0.00\ "/>
    <numFmt numFmtId="166" formatCode="0.0"/>
    <numFmt numFmtId="167" formatCode="#,##0\ _K_č"/>
    <numFmt numFmtId="168" formatCode="#,##0\ &quot;Kč&quot;"/>
    <numFmt numFmtId="169" formatCode="dd/mm/yy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vertAlign val="superscript"/>
      <sz val="8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 CE"/>
      <family val="2"/>
      <charset val="238"/>
    </font>
    <font>
      <b/>
      <sz val="14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8"/>
      <name val="Arial CE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0">
    <xf numFmtId="0" fontId="0" fillId="0" borderId="0" xfId="0"/>
    <xf numFmtId="0" fontId="0" fillId="0" borderId="0" xfId="0" applyBorder="1"/>
    <xf numFmtId="0" fontId="3" fillId="0" borderId="7" xfId="1" applyFont="1" applyBorder="1"/>
    <xf numFmtId="0" fontId="2" fillId="0" borderId="7" xfId="1" applyFont="1" applyBorder="1"/>
    <xf numFmtId="0" fontId="4" fillId="0" borderId="8" xfId="1" applyFont="1" applyBorder="1" applyAlignment="1">
      <alignment horizontal="right"/>
    </xf>
    <xf numFmtId="0" fontId="2" fillId="0" borderId="7" xfId="1" applyFont="1" applyBorder="1" applyAlignment="1">
      <alignment horizontal="left"/>
    </xf>
    <xf numFmtId="0" fontId="2" fillId="0" borderId="9" xfId="1" applyFont="1" applyBorder="1"/>
    <xf numFmtId="0" fontId="3" fillId="0" borderId="12" xfId="1" applyFont="1" applyBorder="1"/>
    <xf numFmtId="0" fontId="2" fillId="0" borderId="12" xfId="1" applyFont="1" applyBorder="1"/>
    <xf numFmtId="0" fontId="4" fillId="0" borderId="0" xfId="1" applyFont="1"/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0" xfId="1" applyFont="1" applyAlignment="1"/>
    <xf numFmtId="49" fontId="3" fillId="0" borderId="3" xfId="1" applyNumberFormat="1" applyFont="1" applyBorder="1" applyAlignment="1">
      <alignment horizontal="left"/>
    </xf>
    <xf numFmtId="0" fontId="3" fillId="0" borderId="16" xfId="1" applyFont="1" applyBorder="1"/>
    <xf numFmtId="0" fontId="2" fillId="0" borderId="17" xfId="1" applyFont="1" applyBorder="1" applyAlignment="1">
      <alignment horizontal="center"/>
    </xf>
    <xf numFmtId="0" fontId="2" fillId="0" borderId="17" xfId="1" applyNumberFormat="1" applyFont="1" applyBorder="1" applyAlignment="1">
      <alignment horizontal="right"/>
    </xf>
    <xf numFmtId="49" fontId="5" fillId="0" borderId="4" xfId="1" applyNumberFormat="1" applyFont="1" applyBorder="1" applyAlignment="1">
      <alignment horizontal="left" vertical="top"/>
    </xf>
    <xf numFmtId="0" fontId="5" fillId="0" borderId="4" xfId="1" applyFont="1" applyBorder="1" applyAlignment="1">
      <alignment vertical="top" wrapText="1"/>
    </xf>
    <xf numFmtId="49" fontId="5" fillId="0" borderId="4" xfId="1" applyNumberFormat="1" applyFont="1" applyBorder="1" applyAlignment="1">
      <alignment horizontal="center" shrinkToFit="1"/>
    </xf>
    <xf numFmtId="49" fontId="9" fillId="0" borderId="0" xfId="0" applyNumberFormat="1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2" fillId="0" borderId="0" xfId="0" applyFont="1"/>
    <xf numFmtId="0" fontId="2" fillId="0" borderId="0" xfId="0" applyFont="1" applyBorder="1"/>
    <xf numFmtId="0" fontId="3" fillId="2" borderId="24" xfId="0" applyFont="1" applyFill="1" applyBorder="1"/>
    <xf numFmtId="0" fontId="3" fillId="2" borderId="25" xfId="0" applyFont="1" applyFill="1" applyBorder="1"/>
    <xf numFmtId="0" fontId="2" fillId="2" borderId="26" xfId="0" applyFont="1" applyFill="1" applyBorder="1"/>
    <xf numFmtId="0" fontId="3" fillId="2" borderId="2" xfId="0" applyFont="1" applyFill="1" applyBorder="1" applyAlignment="1">
      <alignment horizontal="right"/>
    </xf>
    <xf numFmtId="0" fontId="3" fillId="2" borderId="25" xfId="0" applyFont="1" applyFill="1" applyBorder="1" applyAlignment="1">
      <alignment horizontal="right"/>
    </xf>
    <xf numFmtId="0" fontId="3" fillId="2" borderId="27" xfId="0" applyFont="1" applyFill="1" applyBorder="1" applyAlignment="1">
      <alignment horizontal="center"/>
    </xf>
    <xf numFmtId="4" fontId="10" fillId="2" borderId="25" xfId="0" applyNumberFormat="1" applyFont="1" applyFill="1" applyBorder="1" applyAlignment="1">
      <alignment horizontal="right"/>
    </xf>
    <xf numFmtId="4" fontId="10" fillId="2" borderId="26" xfId="0" applyNumberFormat="1" applyFont="1" applyFill="1" applyBorder="1" applyAlignment="1">
      <alignment horizontal="right"/>
    </xf>
    <xf numFmtId="0" fontId="2" fillId="0" borderId="28" xfId="0" applyFont="1" applyBorder="1"/>
    <xf numFmtId="0" fontId="2" fillId="0" borderId="29" xfId="0" applyFont="1" applyBorder="1"/>
    <xf numFmtId="166" fontId="2" fillId="0" borderId="1" xfId="0" applyNumberFormat="1" applyFont="1" applyBorder="1" applyAlignment="1">
      <alignment horizontal="right"/>
    </xf>
    <xf numFmtId="0" fontId="2" fillId="2" borderId="32" xfId="0" applyFont="1" applyFill="1" applyBorder="1"/>
    <xf numFmtId="0" fontId="3" fillId="2" borderId="33" xfId="0" applyFont="1" applyFill="1" applyBorder="1"/>
    <xf numFmtId="0" fontId="2" fillId="2" borderId="33" xfId="0" applyFont="1" applyFill="1" applyBorder="1"/>
    <xf numFmtId="4" fontId="2" fillId="2" borderId="34" xfId="0" applyNumberFormat="1" applyFont="1" applyFill="1" applyBorder="1"/>
    <xf numFmtId="4" fontId="2" fillId="2" borderId="32" xfId="0" applyNumberFormat="1" applyFont="1" applyFill="1" applyBorder="1"/>
    <xf numFmtId="4" fontId="2" fillId="2" borderId="33" xfId="0" applyNumberFormat="1" applyFont="1" applyFill="1" applyBorder="1"/>
    <xf numFmtId="49" fontId="3" fillId="2" borderId="37" xfId="0" applyNumberFormat="1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3" fillId="2" borderId="39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/>
    </xf>
    <xf numFmtId="0" fontId="3" fillId="2" borderId="41" xfId="0" applyFont="1" applyFill="1" applyBorder="1" applyAlignment="1">
      <alignment horizontal="center"/>
    </xf>
    <xf numFmtId="0" fontId="3" fillId="2" borderId="42" xfId="0" applyFont="1" applyFill="1" applyBorder="1"/>
    <xf numFmtId="0" fontId="3" fillId="2" borderId="36" xfId="0" applyFont="1" applyFill="1" applyBorder="1"/>
    <xf numFmtId="0" fontId="0" fillId="0" borderId="1" xfId="0" applyBorder="1"/>
    <xf numFmtId="3" fontId="2" fillId="0" borderId="1" xfId="0" applyNumberFormat="1" applyFont="1" applyBorder="1"/>
    <xf numFmtId="0" fontId="0" fillId="0" borderId="2" xfId="0" applyBorder="1"/>
    <xf numFmtId="3" fontId="2" fillId="0" borderId="43" xfId="0" applyNumberFormat="1" applyFont="1" applyBorder="1"/>
    <xf numFmtId="3" fontId="2" fillId="0" borderId="44" xfId="0" applyNumberFormat="1" applyFont="1" applyBorder="1"/>
    <xf numFmtId="0" fontId="0" fillId="0" borderId="45" xfId="0" applyBorder="1"/>
    <xf numFmtId="3" fontId="2" fillId="0" borderId="46" xfId="0" applyNumberFormat="1" applyFont="1" applyBorder="1"/>
    <xf numFmtId="0" fontId="0" fillId="0" borderId="47" xfId="0" applyBorder="1"/>
    <xf numFmtId="3" fontId="2" fillId="0" borderId="49" xfId="0" applyNumberFormat="1" applyFont="1" applyBorder="1"/>
    <xf numFmtId="3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0" fontId="3" fillId="2" borderId="18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centerContinuous"/>
    </xf>
    <xf numFmtId="0" fontId="3" fillId="2" borderId="19" xfId="0" applyFont="1" applyFill="1" applyBorder="1" applyAlignment="1">
      <alignment horizontal="centerContinuous"/>
    </xf>
    <xf numFmtId="0" fontId="2" fillId="2" borderId="19" xfId="0" applyFont="1" applyFill="1" applyBorder="1" applyAlignment="1">
      <alignment horizontal="centerContinuous"/>
    </xf>
    <xf numFmtId="3" fontId="2" fillId="0" borderId="52" xfId="0" applyNumberFormat="1" applyFont="1" applyBorder="1"/>
    <xf numFmtId="0" fontId="2" fillId="0" borderId="24" xfId="0" applyFont="1" applyBorder="1"/>
    <xf numFmtId="3" fontId="2" fillId="0" borderId="25" xfId="0" applyNumberFormat="1" applyFont="1" applyBorder="1"/>
    <xf numFmtId="0" fontId="2" fillId="0" borderId="27" xfId="0" applyFont="1" applyBorder="1"/>
    <xf numFmtId="0" fontId="2" fillId="0" borderId="53" xfId="0" applyFont="1" applyBorder="1"/>
    <xf numFmtId="3" fontId="2" fillId="0" borderId="17" xfId="0" applyNumberFormat="1" applyFont="1" applyBorder="1"/>
    <xf numFmtId="0" fontId="2" fillId="0" borderId="15" xfId="0" applyFont="1" applyBorder="1"/>
    <xf numFmtId="0" fontId="2" fillId="0" borderId="29" xfId="0" applyFont="1" applyBorder="1" applyAlignment="1">
      <alignment shrinkToFit="1"/>
    </xf>
    <xf numFmtId="0" fontId="2" fillId="0" borderId="21" xfId="0" applyFont="1" applyBorder="1"/>
    <xf numFmtId="0" fontId="2" fillId="0" borderId="32" xfId="0" applyFont="1" applyBorder="1"/>
    <xf numFmtId="3" fontId="2" fillId="0" borderId="33" xfId="0" applyNumberFormat="1" applyFont="1" applyBorder="1"/>
    <xf numFmtId="0" fontId="2" fillId="0" borderId="50" xfId="0" applyFont="1" applyBorder="1"/>
    <xf numFmtId="0" fontId="3" fillId="2" borderId="27" xfId="0" applyFont="1" applyFill="1" applyBorder="1"/>
    <xf numFmtId="0" fontId="3" fillId="2" borderId="54" xfId="0" applyFont="1" applyFill="1" applyBorder="1"/>
    <xf numFmtId="0" fontId="3" fillId="2" borderId="26" xfId="0" applyFont="1" applyFill="1" applyBorder="1"/>
    <xf numFmtId="0" fontId="2" fillId="0" borderId="23" xfId="0" applyFont="1" applyBorder="1"/>
    <xf numFmtId="0" fontId="2" fillId="0" borderId="55" xfId="0" applyFont="1" applyBorder="1"/>
    <xf numFmtId="0" fontId="2" fillId="0" borderId="22" xfId="0" applyFont="1" applyBorder="1"/>
    <xf numFmtId="0" fontId="2" fillId="0" borderId="0" xfId="0" applyFont="1" applyBorder="1" applyAlignment="1">
      <alignment horizontal="right"/>
    </xf>
    <xf numFmtId="169" fontId="2" fillId="0" borderId="0" xfId="0" applyNumberFormat="1" applyFont="1" applyBorder="1"/>
    <xf numFmtId="0" fontId="2" fillId="0" borderId="0" xfId="0" applyFont="1" applyFill="1" applyBorder="1"/>
    <xf numFmtId="0" fontId="2" fillId="0" borderId="31" xfId="0" applyFont="1" applyBorder="1"/>
    <xf numFmtId="0" fontId="2" fillId="0" borderId="56" xfId="0" applyFont="1" applyBorder="1"/>
    <xf numFmtId="0" fontId="2" fillId="0" borderId="57" xfId="0" applyFont="1" applyBorder="1"/>
    <xf numFmtId="0" fontId="2" fillId="0" borderId="58" xfId="0" applyFont="1" applyBorder="1"/>
    <xf numFmtId="166" fontId="2" fillId="0" borderId="59" xfId="0" applyNumberFormat="1" applyFont="1" applyBorder="1" applyAlignment="1">
      <alignment horizontal="right"/>
    </xf>
    <xf numFmtId="0" fontId="2" fillId="0" borderId="59" xfId="0" applyFont="1" applyBorder="1"/>
    <xf numFmtId="0" fontId="2" fillId="0" borderId="17" xfId="0" applyFont="1" applyBorder="1"/>
    <xf numFmtId="166" fontId="2" fillId="0" borderId="15" xfId="0" applyNumberFormat="1" applyFont="1" applyBorder="1" applyAlignment="1">
      <alignment horizontal="right"/>
    </xf>
    <xf numFmtId="0" fontId="11" fillId="2" borderId="32" xfId="0" applyFont="1" applyFill="1" applyBorder="1"/>
    <xf numFmtId="0" fontId="11" fillId="2" borderId="33" xfId="0" applyFont="1" applyFill="1" applyBorder="1"/>
    <xf numFmtId="0" fontId="11" fillId="2" borderId="50" xfId="0" applyFont="1" applyFill="1" applyBorder="1"/>
    <xf numFmtId="49" fontId="0" fillId="0" borderId="45" xfId="0" applyNumberFormat="1" applyBorder="1" applyAlignment="1">
      <alignment horizontal="right"/>
    </xf>
    <xf numFmtId="49" fontId="5" fillId="0" borderId="4" xfId="1" applyNumberFormat="1" applyFont="1" applyBorder="1" applyAlignment="1">
      <alignment horizontal="left" vertical="center"/>
    </xf>
    <xf numFmtId="0" fontId="5" fillId="0" borderId="4" xfId="1" applyFont="1" applyBorder="1" applyAlignment="1">
      <alignment vertical="center" wrapText="1"/>
    </xf>
    <xf numFmtId="49" fontId="5" fillId="0" borderId="4" xfId="1" applyNumberFormat="1" applyFont="1" applyBorder="1" applyAlignment="1">
      <alignment horizontal="center" vertical="center" shrinkToFit="1"/>
    </xf>
    <xf numFmtId="4" fontId="5" fillId="0" borderId="4" xfId="1" applyNumberFormat="1" applyFont="1" applyBorder="1" applyAlignment="1">
      <alignment horizontal="right" vertical="center"/>
    </xf>
    <xf numFmtId="49" fontId="5" fillId="0" borderId="1" xfId="1" applyNumberFormat="1" applyFont="1" applyBorder="1" applyAlignment="1">
      <alignment horizontal="left" vertical="top"/>
    </xf>
    <xf numFmtId="0" fontId="5" fillId="0" borderId="1" xfId="1" applyFont="1" applyBorder="1" applyAlignment="1">
      <alignment vertical="top" wrapText="1"/>
    </xf>
    <xf numFmtId="49" fontId="5" fillId="0" borderId="1" xfId="1" applyNumberFormat="1" applyFont="1" applyBorder="1" applyAlignment="1">
      <alignment horizontal="center" shrinkToFit="1"/>
    </xf>
    <xf numFmtId="0" fontId="5" fillId="3" borderId="4" xfId="1" applyFont="1" applyFill="1" applyBorder="1" applyAlignment="1">
      <alignment vertical="top" wrapText="1"/>
    </xf>
    <xf numFmtId="0" fontId="5" fillId="3" borderId="1" xfId="1" applyFont="1" applyFill="1" applyBorder="1" applyAlignment="1">
      <alignment vertical="top" wrapText="1"/>
    </xf>
    <xf numFmtId="49" fontId="5" fillId="3" borderId="1" xfId="1" applyNumberFormat="1" applyFont="1" applyFill="1" applyBorder="1" applyAlignment="1">
      <alignment horizontal="center" shrinkToFit="1"/>
    </xf>
    <xf numFmtId="0" fontId="0" fillId="3" borderId="0" xfId="0" applyFill="1" applyBorder="1"/>
    <xf numFmtId="0" fontId="3" fillId="3" borderId="0" xfId="1" applyFont="1" applyFill="1" applyBorder="1" applyAlignment="1">
      <alignment horizontal="center"/>
    </xf>
    <xf numFmtId="49" fontId="3" fillId="3" borderId="0" xfId="1" applyNumberFormat="1" applyFont="1" applyFill="1" applyBorder="1" applyAlignment="1">
      <alignment horizontal="left"/>
    </xf>
    <xf numFmtId="0" fontId="3" fillId="3" borderId="0" xfId="1" applyFont="1" applyFill="1" applyBorder="1"/>
    <xf numFmtId="0" fontId="2" fillId="3" borderId="0" xfId="1" applyFont="1" applyFill="1" applyBorder="1" applyAlignment="1">
      <alignment horizontal="center"/>
    </xf>
    <xf numFmtId="0" fontId="2" fillId="3" borderId="0" xfId="1" applyNumberFormat="1" applyFont="1" applyFill="1" applyBorder="1" applyAlignment="1">
      <alignment horizontal="right"/>
    </xf>
    <xf numFmtId="0" fontId="2" fillId="3" borderId="0" xfId="1" applyNumberFormat="1" applyFont="1" applyFill="1" applyBorder="1"/>
    <xf numFmtId="0" fontId="5" fillId="3" borderId="0" xfId="1" applyFont="1" applyFill="1" applyBorder="1" applyAlignment="1">
      <alignment horizontal="center" vertical="top"/>
    </xf>
    <xf numFmtId="49" fontId="5" fillId="3" borderId="0" xfId="1" applyNumberFormat="1" applyFont="1" applyFill="1" applyBorder="1" applyAlignment="1">
      <alignment horizontal="left" vertical="top"/>
    </xf>
    <xf numFmtId="0" fontId="5" fillId="3" borderId="0" xfId="1" applyFont="1" applyFill="1" applyBorder="1" applyAlignment="1">
      <alignment vertical="top" wrapText="1"/>
    </xf>
    <xf numFmtId="49" fontId="5" fillId="3" borderId="0" xfId="1" applyNumberFormat="1" applyFont="1" applyFill="1" applyBorder="1" applyAlignment="1">
      <alignment horizontal="center" shrinkToFit="1"/>
    </xf>
    <xf numFmtId="4" fontId="5" fillId="3" borderId="0" xfId="1" applyNumberFormat="1" applyFont="1" applyFill="1" applyBorder="1" applyAlignment="1">
      <alignment horizontal="right"/>
    </xf>
    <xf numFmtId="4" fontId="5" fillId="3" borderId="0" xfId="1" applyNumberFormat="1" applyFont="1" applyFill="1" applyBorder="1"/>
    <xf numFmtId="49" fontId="7" fillId="3" borderId="0" xfId="1" applyNumberFormat="1" applyFont="1" applyFill="1" applyBorder="1" applyAlignment="1">
      <alignment horizontal="left"/>
    </xf>
    <xf numFmtId="0" fontId="7" fillId="3" borderId="0" xfId="1" applyFont="1" applyFill="1" applyBorder="1"/>
    <xf numFmtId="4" fontId="2" fillId="3" borderId="0" xfId="1" applyNumberFormat="1" applyFont="1" applyFill="1" applyBorder="1" applyAlignment="1">
      <alignment horizontal="right"/>
    </xf>
    <xf numFmtId="4" fontId="3" fillId="3" borderId="0" xfId="1" applyNumberFormat="1" applyFont="1" applyFill="1" applyBorder="1"/>
    <xf numFmtId="49" fontId="5" fillId="0" borderId="1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left" vertical="center" wrapText="1"/>
    </xf>
    <xf numFmtId="49" fontId="5" fillId="0" borderId="4" xfId="1" applyNumberFormat="1" applyFont="1" applyBorder="1" applyAlignment="1">
      <alignment horizontal="left" vertical="center" shrinkToFit="1"/>
    </xf>
    <xf numFmtId="4" fontId="5" fillId="0" borderId="4" xfId="1" applyNumberFormat="1" applyFont="1" applyBorder="1" applyAlignment="1">
      <alignment horizontal="left" vertical="center"/>
    </xf>
    <xf numFmtId="49" fontId="5" fillId="0" borderId="1" xfId="1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49" fontId="5" fillId="0" borderId="1" xfId="1" applyNumberFormat="1" applyFont="1" applyBorder="1" applyAlignment="1">
      <alignment horizontal="left" vertical="center" shrinkToFit="1"/>
    </xf>
    <xf numFmtId="4" fontId="5" fillId="0" borderId="1" xfId="1" applyNumberFormat="1" applyFont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 wrapText="1"/>
    </xf>
    <xf numFmtId="49" fontId="5" fillId="3" borderId="1" xfId="1" applyNumberFormat="1" applyFont="1" applyFill="1" applyBorder="1" applyAlignment="1">
      <alignment horizontal="left" vertical="center" shrinkToFit="1"/>
    </xf>
    <xf numFmtId="4" fontId="5" fillId="3" borderId="1" xfId="1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5" fillId="3" borderId="4" xfId="1" applyFont="1" applyFill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4" fontId="5" fillId="0" borderId="1" xfId="1" applyNumberFormat="1" applyFont="1" applyBorder="1" applyAlignment="1">
      <alignment horizontal="right" vertical="center"/>
    </xf>
    <xf numFmtId="0" fontId="12" fillId="0" borderId="1" xfId="0" applyFont="1" applyBorder="1" applyAlignment="1" applyProtection="1">
      <alignment horizontal="left" vertical="center"/>
      <protection locked="0"/>
    </xf>
    <xf numFmtId="165" fontId="8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locked="0"/>
    </xf>
    <xf numFmtId="49" fontId="3" fillId="0" borderId="1" xfId="1" applyNumberFormat="1" applyFont="1" applyBorder="1" applyAlignment="1">
      <alignment horizontal="left"/>
    </xf>
    <xf numFmtId="0" fontId="3" fillId="0" borderId="1" xfId="1" applyFont="1" applyBorder="1"/>
    <xf numFmtId="0" fontId="2" fillId="0" borderId="1" xfId="1" applyFont="1" applyBorder="1" applyAlignment="1">
      <alignment horizontal="center"/>
    </xf>
    <xf numFmtId="0" fontId="2" fillId="0" borderId="1" xfId="1" applyNumberFormat="1" applyFont="1" applyBorder="1" applyAlignment="1">
      <alignment horizontal="right"/>
    </xf>
    <xf numFmtId="0" fontId="3" fillId="0" borderId="45" xfId="1" applyFont="1" applyBorder="1" applyAlignment="1">
      <alignment horizontal="center"/>
    </xf>
    <xf numFmtId="0" fontId="2" fillId="0" borderId="46" xfId="1" applyNumberFormat="1" applyFont="1" applyBorder="1"/>
    <xf numFmtId="0" fontId="5" fillId="0" borderId="45" xfId="1" applyFont="1" applyBorder="1" applyAlignment="1">
      <alignment horizontal="center" vertical="center"/>
    </xf>
    <xf numFmtId="4" fontId="5" fillId="0" borderId="46" xfId="1" applyNumberFormat="1" applyFont="1" applyBorder="1" applyAlignment="1">
      <alignment vertical="center"/>
    </xf>
    <xf numFmtId="0" fontId="5" fillId="0" borderId="45" xfId="1" applyFont="1" applyBorder="1" applyAlignment="1">
      <alignment horizontal="left" vertical="center"/>
    </xf>
    <xf numFmtId="4" fontId="5" fillId="0" borderId="46" xfId="1" applyNumberFormat="1" applyFont="1" applyBorder="1" applyAlignment="1">
      <alignment horizontal="left" vertical="center"/>
    </xf>
    <xf numFmtId="4" fontId="5" fillId="3" borderId="46" xfId="1" applyNumberFormat="1" applyFont="1" applyFill="1" applyBorder="1" applyAlignment="1">
      <alignment horizontal="left" vertical="center"/>
    </xf>
    <xf numFmtId="0" fontId="3" fillId="0" borderId="30" xfId="1" applyFont="1" applyBorder="1" applyAlignment="1">
      <alignment horizontal="center"/>
    </xf>
    <xf numFmtId="49" fontId="3" fillId="0" borderId="63" xfId="1" applyNumberFormat="1" applyFont="1" applyBorder="1" applyAlignment="1">
      <alignment horizontal="left"/>
    </xf>
    <xf numFmtId="0" fontId="3" fillId="0" borderId="63" xfId="1" applyFont="1" applyBorder="1"/>
    <xf numFmtId="0" fontId="2" fillId="0" borderId="63" xfId="1" applyFont="1" applyBorder="1" applyAlignment="1">
      <alignment horizontal="center"/>
    </xf>
    <xf numFmtId="49" fontId="4" fillId="2" borderId="64" xfId="1" applyNumberFormat="1" applyFont="1" applyFill="1" applyBorder="1"/>
    <xf numFmtId="0" fontId="4" fillId="2" borderId="66" xfId="1" applyFont="1" applyFill="1" applyBorder="1" applyAlignment="1">
      <alignment horizontal="center"/>
    </xf>
    <xf numFmtId="4" fontId="5" fillId="0" borderId="68" xfId="1" applyNumberFormat="1" applyFont="1" applyBorder="1" applyAlignment="1">
      <alignment vertical="center"/>
    </xf>
    <xf numFmtId="0" fontId="0" fillId="0" borderId="30" xfId="0" applyBorder="1"/>
    <xf numFmtId="0" fontId="0" fillId="0" borderId="63" xfId="0" applyBorder="1"/>
    <xf numFmtId="0" fontId="0" fillId="0" borderId="52" xfId="0" applyBorder="1"/>
    <xf numFmtId="0" fontId="2" fillId="2" borderId="64" xfId="1" applyFont="1" applyFill="1" applyBorder="1" applyAlignment="1">
      <alignment horizontal="center"/>
    </xf>
    <xf numFmtId="49" fontId="7" fillId="2" borderId="65" xfId="1" applyNumberFormat="1" applyFont="1" applyFill="1" applyBorder="1" applyAlignment="1">
      <alignment horizontal="left"/>
    </xf>
    <xf numFmtId="0" fontId="7" fillId="2" borderId="65" xfId="1" applyFont="1" applyFill="1" applyBorder="1"/>
    <xf numFmtId="0" fontId="2" fillId="2" borderId="65" xfId="1" applyFont="1" applyFill="1" applyBorder="1" applyAlignment="1">
      <alignment horizontal="center"/>
    </xf>
    <xf numFmtId="4" fontId="2" fillId="2" borderId="65" xfId="1" applyNumberFormat="1" applyFont="1" applyFill="1" applyBorder="1" applyAlignment="1">
      <alignment horizontal="right"/>
    </xf>
    <xf numFmtId="4" fontId="3" fillId="2" borderId="66" xfId="1" applyNumberFormat="1" applyFont="1" applyFill="1" applyBorder="1"/>
    <xf numFmtId="0" fontId="5" fillId="0" borderId="67" xfId="1" applyFont="1" applyBorder="1" applyAlignment="1">
      <alignment horizontal="left" vertical="center"/>
    </xf>
    <xf numFmtId="4" fontId="5" fillId="0" borderId="68" xfId="1" applyNumberFormat="1" applyFont="1" applyBorder="1" applyAlignment="1">
      <alignment horizontal="left" vertical="center"/>
    </xf>
    <xf numFmtId="0" fontId="5" fillId="0" borderId="67" xfId="1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3" fillId="0" borderId="51" xfId="1" applyFont="1" applyBorder="1" applyAlignment="1">
      <alignment horizontal="center"/>
    </xf>
    <xf numFmtId="0" fontId="2" fillId="0" borderId="60" xfId="1" applyNumberFormat="1" applyFont="1" applyBorder="1"/>
    <xf numFmtId="0" fontId="5" fillId="0" borderId="67" xfId="1" applyFont="1" applyBorder="1" applyAlignment="1">
      <alignment horizontal="center" vertical="top"/>
    </xf>
    <xf numFmtId="0" fontId="3" fillId="0" borderId="30" xfId="1" applyFont="1" applyBorder="1" applyAlignment="1">
      <alignment horizontal="center" vertical="center"/>
    </xf>
    <xf numFmtId="49" fontId="3" fillId="0" borderId="63" xfId="1" applyNumberFormat="1" applyFont="1" applyBorder="1" applyAlignment="1">
      <alignment horizontal="left" vertical="center"/>
    </xf>
    <xf numFmtId="0" fontId="3" fillId="0" borderId="63" xfId="1" applyFont="1" applyBorder="1" applyAlignment="1">
      <alignment vertical="center"/>
    </xf>
    <xf numFmtId="0" fontId="2" fillId="0" borderId="63" xfId="1" applyFont="1" applyBorder="1" applyAlignment="1">
      <alignment horizontal="center" vertical="center"/>
    </xf>
    <xf numFmtId="0" fontId="2" fillId="0" borderId="63" xfId="1" applyNumberFormat="1" applyFont="1" applyBorder="1" applyAlignment="1">
      <alignment horizontal="right" vertical="center"/>
    </xf>
    <xf numFmtId="0" fontId="2" fillId="0" borderId="52" xfId="1" applyNumberFormat="1" applyFont="1" applyBorder="1" applyAlignment="1">
      <alignment vertical="center"/>
    </xf>
    <xf numFmtId="0" fontId="4" fillId="2" borderId="69" xfId="1" applyFont="1" applyFill="1" applyBorder="1" applyAlignment="1">
      <alignment horizontal="center"/>
    </xf>
    <xf numFmtId="0" fontId="4" fillId="2" borderId="69" xfId="1" applyNumberFormat="1" applyFont="1" applyFill="1" applyBorder="1" applyAlignment="1">
      <alignment horizontal="center"/>
    </xf>
    <xf numFmtId="0" fontId="7" fillId="2" borderId="70" xfId="1" applyFont="1" applyFill="1" applyBorder="1"/>
    <xf numFmtId="0" fontId="2" fillId="2" borderId="19" xfId="1" applyFont="1" applyFill="1" applyBorder="1" applyAlignment="1">
      <alignment horizontal="center"/>
    </xf>
    <xf numFmtId="4" fontId="2" fillId="2" borderId="19" xfId="1" applyNumberFormat="1" applyFont="1" applyFill="1" applyBorder="1" applyAlignment="1">
      <alignment horizontal="right"/>
    </xf>
    <xf numFmtId="4" fontId="2" fillId="2" borderId="69" xfId="1" applyNumberFormat="1" applyFont="1" applyFill="1" applyBorder="1" applyAlignment="1">
      <alignment horizontal="right"/>
    </xf>
    <xf numFmtId="0" fontId="3" fillId="0" borderId="43" xfId="1" applyFont="1" applyBorder="1"/>
    <xf numFmtId="0" fontId="2" fillId="0" borderId="43" xfId="1" applyFont="1" applyBorder="1"/>
    <xf numFmtId="0" fontId="3" fillId="0" borderId="48" xfId="1" applyFont="1" applyBorder="1"/>
    <xf numFmtId="0" fontId="2" fillId="0" borderId="48" xfId="1" applyFont="1" applyBorder="1"/>
    <xf numFmtId="0" fontId="2" fillId="0" borderId="0" xfId="1" applyFont="1" applyBorder="1"/>
    <xf numFmtId="0" fontId="2" fillId="3" borderId="0" xfId="1" applyFont="1" applyFill="1" applyBorder="1"/>
    <xf numFmtId="0" fontId="2" fillId="3" borderId="0" xfId="1" applyFont="1" applyFill="1" applyBorder="1" applyAlignment="1"/>
    <xf numFmtId="0" fontId="4" fillId="3" borderId="0" xfId="1" applyFont="1" applyFill="1" applyBorder="1" applyAlignment="1">
      <alignment horizontal="center"/>
    </xf>
    <xf numFmtId="164" fontId="8" fillId="3" borderId="0" xfId="0" applyNumberFormat="1" applyFont="1" applyFill="1" applyBorder="1" applyAlignment="1" applyProtection="1">
      <alignment horizontal="right"/>
      <protection locked="0"/>
    </xf>
    <xf numFmtId="4" fontId="5" fillId="3" borderId="0" xfId="1" applyNumberFormat="1" applyFont="1" applyFill="1" applyBorder="1" applyAlignment="1">
      <alignment horizontal="right" vertical="center"/>
    </xf>
    <xf numFmtId="4" fontId="5" fillId="3" borderId="0" xfId="1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 shrinkToFit="1"/>
    </xf>
    <xf numFmtId="0" fontId="4" fillId="0" borderId="44" xfId="1" applyFont="1" applyBorder="1" applyAlignment="1">
      <alignment horizontal="right"/>
    </xf>
    <xf numFmtId="0" fontId="2" fillId="0" borderId="49" xfId="1" applyFont="1" applyBorder="1" applyAlignment="1">
      <alignment horizontal="center" shrinkToFit="1"/>
    </xf>
    <xf numFmtId="0" fontId="2" fillId="0" borderId="60" xfId="1" applyNumberFormat="1" applyFont="1" applyBorder="1" applyAlignment="1">
      <alignment horizontal="right"/>
    </xf>
    <xf numFmtId="4" fontId="5" fillId="0" borderId="68" xfId="1" applyNumberFormat="1" applyFont="1" applyBorder="1" applyAlignment="1">
      <alignment horizontal="right"/>
    </xf>
    <xf numFmtId="0" fontId="5" fillId="0" borderId="45" xfId="1" applyFont="1" applyBorder="1" applyAlignment="1">
      <alignment horizontal="center" vertical="top"/>
    </xf>
    <xf numFmtId="4" fontId="5" fillId="0" borderId="46" xfId="1" applyNumberFormat="1" applyFont="1" applyBorder="1" applyAlignment="1">
      <alignment horizontal="right"/>
    </xf>
    <xf numFmtId="4" fontId="5" fillId="3" borderId="46" xfId="1" applyNumberFormat="1" applyFont="1" applyFill="1" applyBorder="1" applyAlignment="1">
      <alignment horizontal="right"/>
    </xf>
    <xf numFmtId="0" fontId="3" fillId="0" borderId="56" xfId="1" applyFont="1" applyBorder="1"/>
    <xf numFmtId="0" fontId="2" fillId="0" borderId="29" xfId="1" applyFont="1" applyBorder="1" applyAlignment="1">
      <alignment horizontal="center"/>
    </xf>
    <xf numFmtId="0" fontId="2" fillId="0" borderId="71" xfId="1" applyNumberFormat="1" applyFont="1" applyBorder="1" applyAlignment="1">
      <alignment horizontal="right"/>
    </xf>
    <xf numFmtId="0" fontId="4" fillId="2" borderId="20" xfId="1" applyNumberFormat="1" applyFont="1" applyFill="1" applyBorder="1" applyAlignment="1">
      <alignment horizontal="center"/>
    </xf>
    <xf numFmtId="4" fontId="2" fillId="2" borderId="20" xfId="1" applyNumberFormat="1" applyFont="1" applyFill="1" applyBorder="1" applyAlignment="1">
      <alignment horizontal="right"/>
    </xf>
    <xf numFmtId="0" fontId="12" fillId="0" borderId="1" xfId="0" applyFont="1" applyBorder="1" applyAlignment="1" applyProtection="1">
      <alignment horizontal="left"/>
      <protection locked="0"/>
    </xf>
    <xf numFmtId="49" fontId="5" fillId="3" borderId="1" xfId="1" applyNumberFormat="1" applyFont="1" applyFill="1" applyBorder="1" applyAlignment="1">
      <alignment horizontal="left" vertical="top"/>
    </xf>
    <xf numFmtId="0" fontId="2" fillId="0" borderId="46" xfId="1" applyNumberFormat="1" applyFont="1" applyBorder="1" applyAlignment="1">
      <alignment horizontal="right"/>
    </xf>
    <xf numFmtId="0" fontId="4" fillId="0" borderId="21" xfId="1" applyFont="1" applyBorder="1"/>
    <xf numFmtId="0" fontId="2" fillId="0" borderId="22" xfId="1" applyFont="1" applyBorder="1" applyAlignment="1">
      <alignment horizontal="right"/>
    </xf>
    <xf numFmtId="0" fontId="2" fillId="0" borderId="52" xfId="1" applyNumberFormat="1" applyFont="1" applyBorder="1" applyAlignment="1">
      <alignment horizontal="right"/>
    </xf>
    <xf numFmtId="165" fontId="8" fillId="0" borderId="46" xfId="0" applyNumberFormat="1" applyFont="1" applyBorder="1" applyAlignment="1" applyProtection="1">
      <alignment horizontal="right"/>
      <protection locked="0"/>
    </xf>
    <xf numFmtId="0" fontId="5" fillId="0" borderId="45" xfId="1" applyFont="1" applyFill="1" applyBorder="1" applyAlignment="1">
      <alignment horizontal="center" vertical="top"/>
    </xf>
    <xf numFmtId="0" fontId="5" fillId="0" borderId="67" xfId="1" applyFont="1" applyFill="1" applyBorder="1" applyAlignment="1">
      <alignment horizontal="center" vertical="top"/>
    </xf>
    <xf numFmtId="4" fontId="5" fillId="0" borderId="68" xfId="1" applyNumberFormat="1" applyFont="1" applyBorder="1" applyAlignment="1">
      <alignment horizontal="right" vertical="center"/>
    </xf>
    <xf numFmtId="0" fontId="9" fillId="0" borderId="72" xfId="0" applyFont="1" applyBorder="1" applyAlignment="1">
      <alignment horizontal="centerContinuous" vertical="center"/>
    </xf>
    <xf numFmtId="0" fontId="11" fillId="0" borderId="73" xfId="0" applyFont="1" applyBorder="1" applyAlignment="1">
      <alignment horizontal="centerContinuous" vertical="center"/>
    </xf>
    <xf numFmtId="0" fontId="2" fillId="0" borderId="73" xfId="0" applyFont="1" applyBorder="1" applyAlignment="1">
      <alignment horizontal="centerContinuous" vertical="center"/>
    </xf>
    <xf numFmtId="0" fontId="2" fillId="0" borderId="74" xfId="0" applyFont="1" applyBorder="1" applyAlignment="1">
      <alignment horizontal="centerContinuous" vertical="center"/>
    </xf>
    <xf numFmtId="0" fontId="3" fillId="0" borderId="1" xfId="1" applyFont="1" applyBorder="1" applyAlignment="1">
      <alignment horizontal="center"/>
    </xf>
    <xf numFmtId="0" fontId="13" fillId="0" borderId="1" xfId="1" applyFont="1" applyBorder="1" applyAlignment="1">
      <alignment horizontal="center"/>
    </xf>
    <xf numFmtId="0" fontId="13" fillId="0" borderId="1" xfId="1" applyNumberFormat="1" applyFont="1" applyBorder="1" applyAlignment="1">
      <alignment horizontal="right"/>
    </xf>
    <xf numFmtId="0" fontId="13" fillId="0" borderId="46" xfId="1" applyNumberFormat="1" applyFont="1" applyBorder="1"/>
    <xf numFmtId="0" fontId="14" fillId="0" borderId="0" xfId="0" applyFont="1"/>
    <xf numFmtId="4" fontId="5" fillId="0" borderId="4" xfId="1" applyNumberFormat="1" applyFont="1" applyBorder="1" applyAlignment="1">
      <alignment horizontal="right"/>
    </xf>
    <xf numFmtId="4" fontId="5" fillId="0" borderId="68" xfId="1" applyNumberFormat="1" applyFont="1" applyBorder="1"/>
    <xf numFmtId="49" fontId="5" fillId="0" borderId="48" xfId="1" applyNumberFormat="1" applyFont="1" applyBorder="1" applyAlignment="1">
      <alignment horizontal="left" vertical="center"/>
    </xf>
    <xf numFmtId="0" fontId="5" fillId="3" borderId="48" xfId="1" applyFont="1" applyFill="1" applyBorder="1" applyAlignment="1">
      <alignment vertical="center" wrapText="1"/>
    </xf>
    <xf numFmtId="49" fontId="5" fillId="0" borderId="48" xfId="1" applyNumberFormat="1" applyFont="1" applyBorder="1" applyAlignment="1">
      <alignment horizontal="center" vertical="center" shrinkToFit="1"/>
    </xf>
    <xf numFmtId="4" fontId="5" fillId="0" borderId="48" xfId="1" applyNumberFormat="1" applyFont="1" applyBorder="1" applyAlignment="1">
      <alignment horizontal="right" vertical="center"/>
    </xf>
    <xf numFmtId="4" fontId="5" fillId="0" borderId="49" xfId="1" applyNumberFormat="1" applyFont="1" applyBorder="1" applyAlignment="1">
      <alignment vertical="center"/>
    </xf>
    <xf numFmtId="3" fontId="3" fillId="2" borderId="36" xfId="0" applyNumberFormat="1" applyFont="1" applyFill="1" applyBorder="1"/>
    <xf numFmtId="3" fontId="2" fillId="0" borderId="4" xfId="0" applyNumberFormat="1" applyFont="1" applyBorder="1"/>
    <xf numFmtId="3" fontId="2" fillId="0" borderId="68" xfId="0" applyNumberFormat="1" applyFont="1" applyBorder="1"/>
    <xf numFmtId="3" fontId="3" fillId="2" borderId="65" xfId="0" applyNumberFormat="1" applyFont="1" applyFill="1" applyBorder="1"/>
    <xf numFmtId="3" fontId="3" fillId="2" borderId="66" xfId="0" applyNumberFormat="1" applyFont="1" applyFill="1" applyBorder="1"/>
    <xf numFmtId="49" fontId="3" fillId="0" borderId="0" xfId="1" applyNumberFormat="1" applyFont="1" applyBorder="1" applyAlignment="1">
      <alignment horizontal="left"/>
    </xf>
    <xf numFmtId="0" fontId="3" fillId="0" borderId="0" xfId="1" applyFont="1" applyBorder="1"/>
    <xf numFmtId="167" fontId="2" fillId="0" borderId="2" xfId="0" applyNumberFormat="1" applyFont="1" applyBorder="1" applyAlignment="1">
      <alignment horizontal="center"/>
    </xf>
    <xf numFmtId="167" fontId="2" fillId="0" borderId="45" xfId="0" applyNumberFormat="1" applyFont="1" applyBorder="1" applyAlignment="1">
      <alignment horizontal="center"/>
    </xf>
    <xf numFmtId="167" fontId="2" fillId="0" borderId="67" xfId="0" applyNumberFormat="1" applyFont="1" applyBorder="1" applyAlignment="1">
      <alignment horizontal="center"/>
    </xf>
    <xf numFmtId="3" fontId="3" fillId="2" borderId="64" xfId="0" applyNumberFormat="1" applyFont="1" applyFill="1" applyBorder="1" applyAlignment="1">
      <alignment horizontal="center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5" fillId="3" borderId="1" xfId="1" applyFont="1" applyFill="1" applyBorder="1" applyAlignment="1">
      <alignment vertical="center" wrapText="1"/>
    </xf>
    <xf numFmtId="0" fontId="5" fillId="0" borderId="47" xfId="1" applyFont="1" applyBorder="1" applyAlignment="1">
      <alignment horizontal="center" vertical="center"/>
    </xf>
    <xf numFmtId="0" fontId="2" fillId="0" borderId="32" xfId="0" applyFont="1" applyBorder="1" applyAlignment="1">
      <alignment horizontal="center" shrinkToFit="1"/>
    </xf>
    <xf numFmtId="0" fontId="2" fillId="0" borderId="50" xfId="0" applyFont="1" applyBorder="1" applyAlignment="1">
      <alignment horizontal="center" shrinkToFit="1"/>
    </xf>
    <xf numFmtId="0" fontId="2" fillId="0" borderId="62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68" fontId="2" fillId="0" borderId="16" xfId="0" applyNumberFormat="1" applyFont="1" applyBorder="1" applyAlignment="1">
      <alignment horizontal="right" indent="2"/>
    </xf>
    <xf numFmtId="168" fontId="2" fillId="0" borderId="60" xfId="0" applyNumberFormat="1" applyFont="1" applyBorder="1" applyAlignment="1">
      <alignment horizontal="right" indent="2"/>
    </xf>
    <xf numFmtId="168" fontId="11" fillId="2" borderId="61" xfId="0" applyNumberFormat="1" applyFont="1" applyFill="1" applyBorder="1" applyAlignment="1">
      <alignment horizontal="right" indent="2"/>
    </xf>
    <xf numFmtId="168" fontId="11" fillId="2" borderId="34" xfId="0" applyNumberFormat="1" applyFont="1" applyFill="1" applyBorder="1" applyAlignment="1">
      <alignment horizontal="right" indent="2"/>
    </xf>
    <xf numFmtId="3" fontId="3" fillId="2" borderId="33" xfId="0" applyNumberFormat="1" applyFont="1" applyFill="1" applyBorder="1" applyAlignment="1">
      <alignment horizontal="right"/>
    </xf>
    <xf numFmtId="3" fontId="3" fillId="2" borderId="34" xfId="0" applyNumberFormat="1" applyFont="1" applyFill="1" applyBorder="1" applyAlignment="1">
      <alignment horizontal="right"/>
    </xf>
    <xf numFmtId="0" fontId="9" fillId="0" borderId="0" xfId="0" applyFont="1" applyAlignment="1">
      <alignment horizontal="center"/>
    </xf>
    <xf numFmtId="49" fontId="4" fillId="0" borderId="43" xfId="0" applyNumberFormat="1" applyFont="1" applyBorder="1" applyAlignment="1">
      <alignment horizontal="left"/>
    </xf>
    <xf numFmtId="49" fontId="4" fillId="0" borderId="54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4" fillId="0" borderId="16" xfId="0" applyNumberFormat="1" applyFont="1" applyBorder="1" applyAlignment="1">
      <alignment horizontal="left"/>
    </xf>
    <xf numFmtId="49" fontId="4" fillId="0" borderId="1" xfId="0" applyNumberFormat="1" applyFont="1" applyFill="1" applyBorder="1" applyAlignment="1">
      <alignment horizontal="left"/>
    </xf>
    <xf numFmtId="49" fontId="4" fillId="0" borderId="16" xfId="0" applyNumberFormat="1" applyFont="1" applyFill="1" applyBorder="1" applyAlignment="1">
      <alignment horizontal="left"/>
    </xf>
    <xf numFmtId="49" fontId="4" fillId="0" borderId="48" xfId="0" applyNumberFormat="1" applyFont="1" applyFill="1" applyBorder="1" applyAlignment="1">
      <alignment horizontal="left"/>
    </xf>
    <xf numFmtId="49" fontId="4" fillId="0" borderId="61" xfId="0" applyNumberFormat="1" applyFont="1" applyFill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49" fontId="2" fillId="0" borderId="10" xfId="1" applyNumberFormat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13" xfId="1" applyFont="1" applyBorder="1" applyAlignment="1">
      <alignment horizontal="center" shrinkToFit="1"/>
    </xf>
    <xf numFmtId="0" fontId="2" fillId="0" borderId="12" xfId="1" applyFont="1" applyBorder="1" applyAlignment="1">
      <alignment horizontal="center" shrinkToFit="1"/>
    </xf>
    <xf numFmtId="0" fontId="2" fillId="0" borderId="14" xfId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43" xfId="1" applyFont="1" applyBorder="1" applyAlignment="1">
      <alignment horizontal="center"/>
    </xf>
    <xf numFmtId="49" fontId="2" fillId="0" borderId="47" xfId="1" applyNumberFormat="1" applyFont="1" applyBorder="1" applyAlignment="1">
      <alignment horizontal="center"/>
    </xf>
    <xf numFmtId="0" fontId="2" fillId="0" borderId="48" xfId="1" applyFont="1" applyBorder="1" applyAlignment="1">
      <alignment horizontal="center"/>
    </xf>
  </cellXfs>
  <cellStyles count="2">
    <cellStyle name="Normální" xfId="0" builtinId="0"/>
    <cellStyle name="normální_POL.XLS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s/Slu&#382;by/Aktivn&#237;/SL10030_Terenni_upravy_Mimon_SP/Work/rozpocet_vocasek_upraveny/Ter&#233;nn&#237;%20&#250;pravy%20v%20obci%20Mimo&#328;%20-%20m&#283;stsk&#253;%20park_var.1_rozpo&#269;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vba"/>
      <sheetName val="01 224501.1 KL"/>
      <sheetName val="01 224501.1 Rek"/>
      <sheetName val="01 224501.1 Pol"/>
      <sheetName val="01 224501.2 KL"/>
      <sheetName val="01 224501.2 Rek"/>
      <sheetName val="01 224501.2 Pol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14" sqref="G14"/>
    </sheetView>
  </sheetViews>
  <sheetFormatPr defaultRowHeight="15" x14ac:dyDescent="0.25"/>
  <cols>
    <col min="1" max="1" width="14.85546875" customWidth="1"/>
    <col min="2" max="2" width="16.5703125" bestFit="1" customWidth="1"/>
  </cols>
  <sheetData>
    <row r="1" spans="1:7" ht="15.75" thickBot="1" x14ac:dyDescent="0.3"/>
    <row r="2" spans="1:7" ht="18.75" thickBot="1" x14ac:dyDescent="0.3">
      <c r="A2" s="226" t="s">
        <v>109</v>
      </c>
      <c r="B2" s="227"/>
      <c r="C2" s="227"/>
      <c r="D2" s="227"/>
      <c r="E2" s="228"/>
      <c r="F2" s="228"/>
      <c r="G2" s="229"/>
    </row>
    <row r="3" spans="1:7" ht="15.75" thickBot="1" x14ac:dyDescent="0.3">
      <c r="A3" s="61" t="s">
        <v>110</v>
      </c>
      <c r="B3" s="62"/>
      <c r="C3" s="63"/>
      <c r="D3" s="64" t="s">
        <v>111</v>
      </c>
      <c r="E3" s="65"/>
      <c r="F3" s="65"/>
      <c r="G3" s="63"/>
    </row>
    <row r="4" spans="1:7" x14ac:dyDescent="0.25">
      <c r="A4" s="258" t="s">
        <v>133</v>
      </c>
      <c r="B4" s="34" t="s">
        <v>112</v>
      </c>
      <c r="C4" s="66">
        <v>0</v>
      </c>
      <c r="D4" s="67" t="e">
        <f>#REF!</f>
        <v>#REF!</v>
      </c>
      <c r="E4" s="68"/>
      <c r="F4" s="69"/>
      <c r="G4" s="66">
        <v>0</v>
      </c>
    </row>
    <row r="5" spans="1:7" x14ac:dyDescent="0.25">
      <c r="A5" s="259"/>
      <c r="B5" s="34" t="s">
        <v>113</v>
      </c>
      <c r="C5" s="66">
        <f>'[1]01 224501.1 Rek'!H3</f>
        <v>0</v>
      </c>
      <c r="D5" s="70" t="e">
        <f>#REF!</f>
        <v>#REF!</v>
      </c>
      <c r="E5" s="71"/>
      <c r="F5" s="72"/>
      <c r="G5" s="66">
        <v>0</v>
      </c>
    </row>
    <row r="6" spans="1:7" x14ac:dyDescent="0.25">
      <c r="A6" s="259"/>
      <c r="B6" s="34" t="s">
        <v>114</v>
      </c>
      <c r="C6" s="66">
        <f>'[1]01 224501.1 Rek'!J3</f>
        <v>0</v>
      </c>
      <c r="D6" s="70" t="e">
        <f>#REF!</f>
        <v>#REF!</v>
      </c>
      <c r="E6" s="71"/>
      <c r="F6" s="72"/>
      <c r="G6" s="66" t="e">
        <f>#REF!</f>
        <v>#REF!</v>
      </c>
    </row>
    <row r="7" spans="1:7" x14ac:dyDescent="0.25">
      <c r="A7" s="260"/>
      <c r="B7" s="73" t="s">
        <v>115</v>
      </c>
      <c r="C7" s="66">
        <f>'[1]01 224501.1 Rek'!I3</f>
        <v>0</v>
      </c>
      <c r="D7" s="70"/>
      <c r="E7" s="71"/>
      <c r="F7" s="72"/>
      <c r="G7" s="66"/>
    </row>
    <row r="8" spans="1:7" x14ac:dyDescent="0.25">
      <c r="A8" s="33" t="s">
        <v>116</v>
      </c>
      <c r="B8" s="34"/>
      <c r="C8" s="66">
        <f>SUM(C4:C7)</f>
        <v>0</v>
      </c>
      <c r="D8" s="70"/>
      <c r="E8" s="71"/>
      <c r="F8" s="72"/>
      <c r="G8" s="66"/>
    </row>
    <row r="9" spans="1:7" x14ac:dyDescent="0.25">
      <c r="A9" s="33"/>
      <c r="B9" s="34"/>
      <c r="C9" s="66"/>
      <c r="D9" s="70"/>
      <c r="E9" s="71"/>
      <c r="F9" s="72"/>
      <c r="G9" s="66"/>
    </row>
    <row r="10" spans="1:7" x14ac:dyDescent="0.25">
      <c r="A10" s="33" t="s">
        <v>98</v>
      </c>
      <c r="B10" s="34"/>
      <c r="C10" s="66">
        <f>'[1]01 224501.1 Rek'!K3</f>
        <v>0</v>
      </c>
      <c r="D10" s="70"/>
      <c r="E10" s="71"/>
      <c r="F10" s="72"/>
      <c r="G10" s="66"/>
    </row>
    <row r="11" spans="1:7" x14ac:dyDescent="0.25">
      <c r="A11" s="74" t="s">
        <v>117</v>
      </c>
      <c r="B11" s="24"/>
      <c r="C11" s="66">
        <f>C8+C10</f>
        <v>0</v>
      </c>
      <c r="D11" s="70" t="s">
        <v>118</v>
      </c>
      <c r="E11" s="71"/>
      <c r="F11" s="72"/>
      <c r="G11" s="66">
        <v>0</v>
      </c>
    </row>
    <row r="12" spans="1:7" ht="15.75" thickBot="1" x14ac:dyDescent="0.3">
      <c r="A12" s="256" t="s">
        <v>119</v>
      </c>
      <c r="B12" s="257"/>
      <c r="C12" s="58">
        <v>0</v>
      </c>
      <c r="D12" s="75" t="s">
        <v>120</v>
      </c>
      <c r="E12" s="76"/>
      <c r="F12" s="77"/>
      <c r="G12" s="66">
        <v>0</v>
      </c>
    </row>
    <row r="13" spans="1:7" x14ac:dyDescent="0.25">
      <c r="A13" s="25" t="s">
        <v>121</v>
      </c>
      <c r="B13" s="26"/>
      <c r="C13" s="78"/>
      <c r="D13" s="26" t="s">
        <v>122</v>
      </c>
      <c r="E13" s="26"/>
      <c r="F13" s="79" t="s">
        <v>123</v>
      </c>
      <c r="G13" s="80"/>
    </row>
    <row r="14" spans="1:7" x14ac:dyDescent="0.25">
      <c r="A14" s="74" t="s">
        <v>124</v>
      </c>
      <c r="B14" s="24"/>
      <c r="C14" s="81"/>
      <c r="D14" s="24" t="s">
        <v>124</v>
      </c>
      <c r="E14" s="24"/>
      <c r="F14" s="82" t="s">
        <v>124</v>
      </c>
      <c r="G14" s="83"/>
    </row>
    <row r="15" spans="1:7" x14ac:dyDescent="0.25">
      <c r="A15" s="74" t="s">
        <v>125</v>
      </c>
      <c r="B15" s="84"/>
      <c r="C15" s="81"/>
      <c r="D15" s="24" t="s">
        <v>125</v>
      </c>
      <c r="E15" s="24"/>
      <c r="F15" s="82" t="s">
        <v>125</v>
      </c>
      <c r="G15" s="83"/>
    </row>
    <row r="16" spans="1:7" x14ac:dyDescent="0.25">
      <c r="A16" s="74"/>
      <c r="B16" s="85"/>
      <c r="C16" s="81"/>
      <c r="D16" s="24"/>
      <c r="E16" s="24"/>
      <c r="F16" s="82"/>
      <c r="G16" s="83"/>
    </row>
    <row r="17" spans="1:7" x14ac:dyDescent="0.25">
      <c r="A17" s="74" t="s">
        <v>126</v>
      </c>
      <c r="B17" s="24"/>
      <c r="C17" s="81"/>
      <c r="D17" s="82" t="s">
        <v>127</v>
      </c>
      <c r="E17" s="81"/>
      <c r="F17" s="86" t="s">
        <v>127</v>
      </c>
      <c r="G17" s="83"/>
    </row>
    <row r="18" spans="1:7" x14ac:dyDescent="0.25">
      <c r="A18" s="74"/>
      <c r="B18" s="24"/>
      <c r="C18" s="87"/>
      <c r="D18" s="88"/>
      <c r="E18" s="87"/>
      <c r="F18" s="24"/>
      <c r="G18" s="83"/>
    </row>
    <row r="19" spans="1:7" x14ac:dyDescent="0.25">
      <c r="A19" s="89" t="s">
        <v>128</v>
      </c>
      <c r="B19" s="90"/>
      <c r="C19" s="91">
        <v>21</v>
      </c>
      <c r="D19" s="90" t="s">
        <v>129</v>
      </c>
      <c r="E19" s="92"/>
      <c r="F19" s="261">
        <f>ROUND(C12-F21,0)</f>
        <v>0</v>
      </c>
      <c r="G19" s="262"/>
    </row>
    <row r="20" spans="1:7" x14ac:dyDescent="0.25">
      <c r="A20" s="89" t="s">
        <v>130</v>
      </c>
      <c r="B20" s="90"/>
      <c r="C20" s="91">
        <f>C19</f>
        <v>21</v>
      </c>
      <c r="D20" s="90" t="s">
        <v>131</v>
      </c>
      <c r="E20" s="92"/>
      <c r="F20" s="261">
        <f>ROUND(PRODUCT(F19,C20/100),1)</f>
        <v>0</v>
      </c>
      <c r="G20" s="262"/>
    </row>
    <row r="21" spans="1:7" x14ac:dyDescent="0.25">
      <c r="A21" s="89" t="s">
        <v>128</v>
      </c>
      <c r="B21" s="90"/>
      <c r="C21" s="91">
        <v>0</v>
      </c>
      <c r="D21" s="90" t="s">
        <v>131</v>
      </c>
      <c r="E21" s="92"/>
      <c r="F21" s="261">
        <v>0</v>
      </c>
      <c r="G21" s="262"/>
    </row>
    <row r="22" spans="1:7" x14ac:dyDescent="0.25">
      <c r="A22" s="89" t="s">
        <v>130</v>
      </c>
      <c r="B22" s="93"/>
      <c r="C22" s="94">
        <f>C21</f>
        <v>0</v>
      </c>
      <c r="D22" s="90" t="s">
        <v>131</v>
      </c>
      <c r="E22" s="72"/>
      <c r="F22" s="261">
        <f>ROUND(PRODUCT(F21,C22/100),1)</f>
        <v>0</v>
      </c>
      <c r="G22" s="262"/>
    </row>
    <row r="23" spans="1:7" ht="16.5" thickBot="1" x14ac:dyDescent="0.3">
      <c r="A23" s="95" t="s">
        <v>132</v>
      </c>
      <c r="B23" s="96"/>
      <c r="C23" s="96"/>
      <c r="D23" s="96"/>
      <c r="E23" s="97"/>
      <c r="F23" s="263">
        <f>CEILING(SUM(F19:F22),IF(SUM(F19:F22)&gt;=0,1,-1))</f>
        <v>0</v>
      </c>
      <c r="G23" s="264"/>
    </row>
  </sheetData>
  <mergeCells count="7">
    <mergeCell ref="F23:G23"/>
    <mergeCell ref="A4:A7"/>
    <mergeCell ref="A12:B12"/>
    <mergeCell ref="F19:G19"/>
    <mergeCell ref="F20:G20"/>
    <mergeCell ref="F21:G21"/>
    <mergeCell ref="F22:G2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4"/>
  <sheetViews>
    <sheetView topLeftCell="B1" workbookViewId="0">
      <selection activeCell="C4" sqref="C4"/>
    </sheetView>
  </sheetViews>
  <sheetFormatPr defaultRowHeight="15" x14ac:dyDescent="0.25"/>
  <cols>
    <col min="2" max="2" width="5.28515625" customWidth="1"/>
    <col min="6" max="6" width="8" customWidth="1"/>
    <col min="7" max="7" width="7.85546875" customWidth="1"/>
  </cols>
  <sheetData>
    <row r="3" spans="2:16" ht="18" x14ac:dyDescent="0.25">
      <c r="B3" s="20" t="s">
        <v>92</v>
      </c>
      <c r="C3" s="21"/>
      <c r="D3" s="21"/>
      <c r="E3" s="21"/>
      <c r="F3" s="22"/>
      <c r="G3" s="21"/>
      <c r="H3" s="21"/>
      <c r="I3" s="21"/>
      <c r="J3" s="21"/>
    </row>
    <row r="4" spans="2:16" ht="15.75" thickBot="1" x14ac:dyDescent="0.3">
      <c r="B4" s="23"/>
      <c r="C4" s="23"/>
      <c r="D4" s="23"/>
      <c r="E4" s="23"/>
      <c r="F4" s="23"/>
      <c r="G4" s="23"/>
      <c r="H4" s="23"/>
      <c r="I4" s="23"/>
      <c r="J4" s="23"/>
    </row>
    <row r="5" spans="2:16" ht="15.75" thickBot="1" x14ac:dyDescent="0.3">
      <c r="B5" s="42"/>
      <c r="C5" s="43" t="s">
        <v>93</v>
      </c>
      <c r="D5" s="43"/>
      <c r="E5" s="44"/>
      <c r="F5" s="45" t="s">
        <v>94</v>
      </c>
      <c r="G5" s="46" t="s">
        <v>95</v>
      </c>
      <c r="H5" s="46" t="s">
        <v>96</v>
      </c>
      <c r="I5" s="46" t="s">
        <v>97</v>
      </c>
      <c r="J5" s="47" t="s">
        <v>98</v>
      </c>
      <c r="M5" s="247"/>
      <c r="N5" s="248"/>
      <c r="O5" s="1"/>
      <c r="P5" s="1"/>
    </row>
    <row r="6" spans="2:16" x14ac:dyDescent="0.25">
      <c r="B6" s="52">
        <v>1</v>
      </c>
      <c r="C6" s="268" t="s">
        <v>15</v>
      </c>
      <c r="D6" s="268"/>
      <c r="E6" s="269"/>
      <c r="F6" s="249">
        <v>0</v>
      </c>
      <c r="G6" s="53">
        <v>0</v>
      </c>
      <c r="H6" s="53">
        <v>0</v>
      </c>
      <c r="I6" s="53">
        <v>0</v>
      </c>
      <c r="J6" s="54">
        <v>0</v>
      </c>
      <c r="M6" s="247"/>
      <c r="N6" s="248"/>
      <c r="O6" s="1"/>
      <c r="P6" s="1"/>
    </row>
    <row r="7" spans="2:16" x14ac:dyDescent="0.25">
      <c r="B7" s="55">
        <v>2</v>
      </c>
      <c r="C7" s="270" t="s">
        <v>43</v>
      </c>
      <c r="D7" s="270"/>
      <c r="E7" s="271"/>
      <c r="F7" s="250">
        <v>0</v>
      </c>
      <c r="G7" s="51">
        <v>0</v>
      </c>
      <c r="H7" s="51">
        <v>0</v>
      </c>
      <c r="I7" s="51">
        <v>0</v>
      </c>
      <c r="J7" s="56">
        <v>0</v>
      </c>
      <c r="M7" s="247"/>
      <c r="N7" s="248"/>
      <c r="O7" s="1"/>
      <c r="P7" s="1"/>
    </row>
    <row r="8" spans="2:16" x14ac:dyDescent="0.25">
      <c r="B8" s="55">
        <v>3</v>
      </c>
      <c r="C8" s="270" t="s">
        <v>134</v>
      </c>
      <c r="D8" s="270"/>
      <c r="E8" s="271"/>
      <c r="F8" s="250">
        <v>0</v>
      </c>
      <c r="G8" s="51">
        <v>0</v>
      </c>
      <c r="H8" s="51">
        <v>0</v>
      </c>
      <c r="I8" s="51">
        <v>0</v>
      </c>
      <c r="J8" s="56">
        <v>0</v>
      </c>
      <c r="M8" s="247"/>
      <c r="N8" s="248"/>
      <c r="O8" s="1"/>
      <c r="P8" s="1"/>
    </row>
    <row r="9" spans="2:16" x14ac:dyDescent="0.25">
      <c r="B9" s="55">
        <v>4</v>
      </c>
      <c r="C9" s="272" t="s">
        <v>170</v>
      </c>
      <c r="D9" s="272"/>
      <c r="E9" s="273"/>
      <c r="F9" s="250">
        <v>0</v>
      </c>
      <c r="G9" s="51">
        <v>0</v>
      </c>
      <c r="H9" s="51">
        <v>0</v>
      </c>
      <c r="I9" s="51">
        <v>0</v>
      </c>
      <c r="J9" s="56">
        <v>0</v>
      </c>
      <c r="M9" s="247"/>
      <c r="N9" s="248"/>
      <c r="O9" s="1"/>
      <c r="P9" s="1"/>
    </row>
    <row r="10" spans="2:16" x14ac:dyDescent="0.25">
      <c r="B10" s="98" t="s">
        <v>65</v>
      </c>
      <c r="C10" s="272" t="s">
        <v>171</v>
      </c>
      <c r="D10" s="272"/>
      <c r="E10" s="273"/>
      <c r="F10" s="250">
        <v>0</v>
      </c>
      <c r="G10" s="51">
        <v>0</v>
      </c>
      <c r="H10" s="51">
        <v>0</v>
      </c>
      <c r="I10" s="51">
        <v>0</v>
      </c>
      <c r="J10" s="56">
        <v>0</v>
      </c>
      <c r="M10" s="247"/>
      <c r="N10" s="248"/>
      <c r="O10" s="1"/>
      <c r="P10" s="1"/>
    </row>
    <row r="11" spans="2:16" ht="15.75" thickBot="1" x14ac:dyDescent="0.3">
      <c r="B11" s="57">
        <v>6</v>
      </c>
      <c r="C11" s="274" t="s">
        <v>48</v>
      </c>
      <c r="D11" s="274"/>
      <c r="E11" s="275"/>
      <c r="F11" s="251">
        <v>0</v>
      </c>
      <c r="G11" s="243">
        <v>0</v>
      </c>
      <c r="H11" s="243">
        <v>0</v>
      </c>
      <c r="I11" s="243">
        <v>0</v>
      </c>
      <c r="J11" s="244">
        <v>0</v>
      </c>
    </row>
    <row r="12" spans="2:16" ht="15.75" thickBot="1" x14ac:dyDescent="0.3">
      <c r="B12" s="48"/>
      <c r="C12" s="49" t="s">
        <v>99</v>
      </c>
      <c r="D12" s="49"/>
      <c r="E12" s="242"/>
      <c r="F12" s="252">
        <f>SUM(F6:F11)</f>
        <v>0</v>
      </c>
      <c r="G12" s="245">
        <f>SUM(G6:G11)</f>
        <v>0</v>
      </c>
      <c r="H12" s="245">
        <f>SUM(H6:H11)</f>
        <v>0</v>
      </c>
      <c r="I12" s="245">
        <f>SUM(I6:I11)</f>
        <v>0</v>
      </c>
      <c r="J12" s="246">
        <f>SUM(J6:J11)</f>
        <v>0</v>
      </c>
    </row>
    <row r="18" spans="2:10" ht="18" x14ac:dyDescent="0.25">
      <c r="B18" s="267" t="s">
        <v>100</v>
      </c>
      <c r="C18" s="267"/>
      <c r="D18" s="267"/>
      <c r="E18" s="267"/>
      <c r="F18" s="267"/>
      <c r="G18" s="267"/>
      <c r="H18" s="267"/>
      <c r="I18" s="267"/>
      <c r="J18" s="267"/>
    </row>
    <row r="19" spans="2:10" ht="15.75" thickBot="1" x14ac:dyDescent="0.3"/>
    <row r="20" spans="2:10" x14ac:dyDescent="0.25">
      <c r="B20" s="25" t="s">
        <v>101</v>
      </c>
      <c r="C20" s="26"/>
      <c r="D20" s="26"/>
      <c r="E20" s="27"/>
      <c r="F20" s="28" t="s">
        <v>102</v>
      </c>
      <c r="G20" s="29" t="s">
        <v>103</v>
      </c>
      <c r="H20" s="30" t="s">
        <v>104</v>
      </c>
      <c r="I20" s="31"/>
      <c r="J20" s="32" t="s">
        <v>102</v>
      </c>
    </row>
    <row r="21" spans="2:10" x14ac:dyDescent="0.25">
      <c r="B21" s="50">
        <v>1</v>
      </c>
      <c r="C21" s="276" t="s">
        <v>105</v>
      </c>
      <c r="D21" s="277"/>
      <c r="E21" s="278"/>
      <c r="F21" s="59">
        <v>0</v>
      </c>
      <c r="G21" s="35">
        <v>3</v>
      </c>
      <c r="H21" s="59">
        <f>F12</f>
        <v>0</v>
      </c>
      <c r="I21" s="60"/>
      <c r="J21" s="59">
        <f>F21+G21*H21/100</f>
        <v>0</v>
      </c>
    </row>
    <row r="22" spans="2:10" x14ac:dyDescent="0.25">
      <c r="B22" s="50">
        <v>2</v>
      </c>
      <c r="C22" s="276" t="s">
        <v>106</v>
      </c>
      <c r="D22" s="277"/>
      <c r="E22" s="278"/>
      <c r="F22" s="59">
        <v>0</v>
      </c>
      <c r="G22" s="35">
        <v>0.8</v>
      </c>
      <c r="H22" s="59">
        <f>F12</f>
        <v>0</v>
      </c>
      <c r="I22" s="60"/>
      <c r="J22" s="59">
        <f>F22+G22*H22/100</f>
        <v>0</v>
      </c>
    </row>
    <row r="23" spans="2:10" x14ac:dyDescent="0.25">
      <c r="B23" s="50">
        <v>3</v>
      </c>
      <c r="C23" s="276" t="s">
        <v>107</v>
      </c>
      <c r="D23" s="277"/>
      <c r="E23" s="278"/>
      <c r="F23" s="59">
        <v>0</v>
      </c>
      <c r="G23" s="35">
        <v>0</v>
      </c>
      <c r="H23" s="59">
        <f>F12</f>
        <v>0</v>
      </c>
      <c r="I23" s="60"/>
      <c r="J23" s="59">
        <f>F23+G23*H23/100</f>
        <v>0</v>
      </c>
    </row>
    <row r="24" spans="2:10" ht="15.75" thickBot="1" x14ac:dyDescent="0.3">
      <c r="B24" s="36"/>
      <c r="C24" s="37" t="s">
        <v>108</v>
      </c>
      <c r="D24" s="38"/>
      <c r="E24" s="39"/>
      <c r="F24" s="40"/>
      <c r="G24" s="41"/>
      <c r="H24" s="41"/>
      <c r="I24" s="265">
        <f>SUM(J21:J23)</f>
        <v>0</v>
      </c>
      <c r="J24" s="266"/>
    </row>
  </sheetData>
  <mergeCells count="11">
    <mergeCell ref="C11:E11"/>
    <mergeCell ref="C6:E6"/>
    <mergeCell ref="C7:E7"/>
    <mergeCell ref="C8:E8"/>
    <mergeCell ref="C9:E9"/>
    <mergeCell ref="C10:E10"/>
    <mergeCell ref="B18:J18"/>
    <mergeCell ref="C21:E21"/>
    <mergeCell ref="C22:E22"/>
    <mergeCell ref="C23:E23"/>
    <mergeCell ref="I24:J2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>
      <selection activeCell="K43" sqref="K43"/>
    </sheetView>
  </sheetViews>
  <sheetFormatPr defaultRowHeight="15" x14ac:dyDescent="0.25"/>
  <cols>
    <col min="1" max="1" width="4" bestFit="1" customWidth="1"/>
    <col min="2" max="2" width="12.28515625" customWidth="1"/>
    <col min="3" max="3" width="32.5703125" customWidth="1"/>
    <col min="7" max="7" width="10.140625" bestFit="1" customWidth="1"/>
  </cols>
  <sheetData>
    <row r="1" spans="1:10" ht="15.75" thickTop="1" x14ac:dyDescent="0.25">
      <c r="A1" s="279" t="s">
        <v>5</v>
      </c>
      <c r="B1" s="280"/>
      <c r="C1" s="2" t="s">
        <v>52</v>
      </c>
      <c r="D1" s="3"/>
      <c r="E1" s="4" t="s">
        <v>6</v>
      </c>
      <c r="F1" s="5"/>
      <c r="G1" s="6"/>
    </row>
    <row r="2" spans="1:10" ht="15.75" thickBot="1" x14ac:dyDescent="0.3">
      <c r="A2" s="281" t="s">
        <v>7</v>
      </c>
      <c r="B2" s="282"/>
      <c r="C2" s="7" t="s">
        <v>53</v>
      </c>
      <c r="D2" s="8"/>
      <c r="E2" s="283"/>
      <c r="F2" s="284"/>
      <c r="G2" s="285"/>
    </row>
    <row r="3" spans="1:10" ht="16.5" thickTop="1" thickBot="1" x14ac:dyDescent="0.3">
      <c r="A3" s="9"/>
      <c r="B3" s="10"/>
      <c r="C3" s="10"/>
      <c r="D3" s="10"/>
      <c r="E3" s="11"/>
      <c r="F3" s="10"/>
      <c r="G3" s="12"/>
    </row>
    <row r="4" spans="1:10" ht="15.75" thickBot="1" x14ac:dyDescent="0.3">
      <c r="A4" s="159" t="s">
        <v>8</v>
      </c>
      <c r="B4" s="185" t="s">
        <v>9</v>
      </c>
      <c r="C4" s="185" t="s">
        <v>10</v>
      </c>
      <c r="D4" s="185" t="s">
        <v>4</v>
      </c>
      <c r="E4" s="186" t="s">
        <v>0</v>
      </c>
      <c r="F4" s="185" t="s">
        <v>11</v>
      </c>
      <c r="G4" s="160" t="s">
        <v>12</v>
      </c>
    </row>
    <row r="5" spans="1:10" x14ac:dyDescent="0.25">
      <c r="A5" s="179" t="s">
        <v>13</v>
      </c>
      <c r="B5" s="180" t="s">
        <v>14</v>
      </c>
      <c r="C5" s="181" t="s">
        <v>15</v>
      </c>
      <c r="D5" s="182"/>
      <c r="E5" s="183"/>
      <c r="F5" s="183"/>
      <c r="G5" s="184"/>
    </row>
    <row r="6" spans="1:10" ht="26.1" customHeight="1" x14ac:dyDescent="0.25">
      <c r="A6" s="150">
        <v>1</v>
      </c>
      <c r="B6" s="130" t="s">
        <v>16</v>
      </c>
      <c r="C6" s="139" t="s">
        <v>17</v>
      </c>
      <c r="D6" s="126" t="s">
        <v>18</v>
      </c>
      <c r="E6" s="140">
        <v>200</v>
      </c>
      <c r="F6" s="140"/>
      <c r="G6" s="151"/>
    </row>
    <row r="7" spans="1:10" ht="26.1" customHeight="1" x14ac:dyDescent="0.25">
      <c r="A7" s="150">
        <v>2</v>
      </c>
      <c r="B7" s="130" t="s">
        <v>19</v>
      </c>
      <c r="C7" s="139" t="s">
        <v>20</v>
      </c>
      <c r="D7" s="126" t="s">
        <v>54</v>
      </c>
      <c r="E7" s="140">
        <v>250</v>
      </c>
      <c r="F7" s="140"/>
      <c r="G7" s="151"/>
    </row>
    <row r="8" spans="1:10" ht="26.1" customHeight="1" x14ac:dyDescent="0.25">
      <c r="A8" s="150">
        <v>3</v>
      </c>
      <c r="B8" s="17" t="s">
        <v>157</v>
      </c>
      <c r="C8" s="18" t="s">
        <v>158</v>
      </c>
      <c r="D8" s="19" t="s">
        <v>1</v>
      </c>
      <c r="E8" s="235">
        <v>16.2</v>
      </c>
      <c r="F8" s="235"/>
      <c r="G8" s="236"/>
      <c r="H8" s="234"/>
      <c r="I8" s="234"/>
      <c r="J8" s="234"/>
    </row>
    <row r="9" spans="1:10" ht="26.1" customHeight="1" x14ac:dyDescent="0.25">
      <c r="A9" s="150">
        <v>4</v>
      </c>
      <c r="B9" s="17" t="s">
        <v>174</v>
      </c>
      <c r="C9" s="18" t="s">
        <v>181</v>
      </c>
      <c r="D9" s="19" t="s">
        <v>1</v>
      </c>
      <c r="E9" s="235">
        <v>2270</v>
      </c>
      <c r="F9" s="235"/>
      <c r="G9" s="236"/>
      <c r="H9" s="234"/>
      <c r="I9" s="234"/>
      <c r="J9" s="234"/>
    </row>
    <row r="10" spans="1:10" ht="26.1" customHeight="1" x14ac:dyDescent="0.25">
      <c r="A10" s="150">
        <v>5</v>
      </c>
      <c r="B10" s="17" t="s">
        <v>175</v>
      </c>
      <c r="C10" s="18" t="s">
        <v>182</v>
      </c>
      <c r="D10" s="19" t="s">
        <v>1</v>
      </c>
      <c r="E10" s="235">
        <v>2270</v>
      </c>
      <c r="F10" s="235"/>
      <c r="G10" s="236"/>
      <c r="H10" s="234"/>
      <c r="I10" s="234"/>
      <c r="J10" s="234"/>
    </row>
    <row r="11" spans="1:10" ht="26.1" customHeight="1" x14ac:dyDescent="0.25">
      <c r="A11" s="150">
        <v>6</v>
      </c>
      <c r="B11" s="130" t="s">
        <v>24</v>
      </c>
      <c r="C11" s="139" t="s">
        <v>176</v>
      </c>
      <c r="D11" s="126" t="s">
        <v>1</v>
      </c>
      <c r="E11" s="140">
        <v>2270</v>
      </c>
      <c r="F11" s="140"/>
      <c r="G11" s="151"/>
      <c r="H11" s="234"/>
      <c r="I11" s="234"/>
      <c r="J11" s="234"/>
    </row>
    <row r="12" spans="1:10" ht="33.75" customHeight="1" x14ac:dyDescent="0.25">
      <c r="A12" s="150">
        <v>7</v>
      </c>
      <c r="B12" s="99" t="s">
        <v>179</v>
      </c>
      <c r="C12" s="138" t="s">
        <v>180</v>
      </c>
      <c r="D12" s="101" t="s">
        <v>1</v>
      </c>
      <c r="E12" s="102">
        <v>2270</v>
      </c>
      <c r="F12" s="102"/>
      <c r="G12" s="161"/>
      <c r="H12" s="234"/>
      <c r="I12" s="234"/>
      <c r="J12" s="234"/>
    </row>
    <row r="13" spans="1:10" ht="33" customHeight="1" x14ac:dyDescent="0.25">
      <c r="A13" s="150">
        <v>8</v>
      </c>
      <c r="B13" s="17" t="s">
        <v>159</v>
      </c>
      <c r="C13" s="18" t="s">
        <v>160</v>
      </c>
      <c r="D13" s="19" t="s">
        <v>1</v>
      </c>
      <c r="E13" s="235">
        <v>20</v>
      </c>
      <c r="F13" s="235"/>
      <c r="G13" s="236"/>
      <c r="H13" s="234"/>
      <c r="I13" s="234"/>
      <c r="J13" s="234"/>
    </row>
    <row r="14" spans="1:10" ht="23.25" customHeight="1" x14ac:dyDescent="0.25">
      <c r="A14" s="150">
        <v>9</v>
      </c>
      <c r="B14" s="141" t="s">
        <v>142</v>
      </c>
      <c r="C14" s="253" t="s">
        <v>143</v>
      </c>
      <c r="D14" s="126" t="s">
        <v>1</v>
      </c>
      <c r="E14" s="142">
        <v>229</v>
      </c>
      <c r="F14" s="143"/>
      <c r="G14" s="151"/>
    </row>
    <row r="15" spans="1:10" ht="26.1" customHeight="1" x14ac:dyDescent="0.25">
      <c r="A15" s="150">
        <v>10</v>
      </c>
      <c r="B15" s="130" t="s">
        <v>23</v>
      </c>
      <c r="C15" s="139" t="s">
        <v>144</v>
      </c>
      <c r="D15" s="126" t="s">
        <v>1</v>
      </c>
      <c r="E15" s="140">
        <v>115</v>
      </c>
      <c r="F15" s="140"/>
      <c r="G15" s="151"/>
    </row>
    <row r="16" spans="1:10" ht="26.1" customHeight="1" x14ac:dyDescent="0.25">
      <c r="A16" s="150">
        <v>11</v>
      </c>
      <c r="B16" s="130" t="s">
        <v>24</v>
      </c>
      <c r="C16" s="139" t="s">
        <v>177</v>
      </c>
      <c r="D16" s="126" t="s">
        <v>1</v>
      </c>
      <c r="E16" s="140">
        <v>160</v>
      </c>
      <c r="F16" s="140"/>
      <c r="G16" s="151"/>
    </row>
    <row r="17" spans="1:7" ht="26.1" customHeight="1" x14ac:dyDescent="0.25">
      <c r="A17" s="150">
        <v>12</v>
      </c>
      <c r="B17" s="130" t="s">
        <v>26</v>
      </c>
      <c r="C17" s="139" t="s">
        <v>178</v>
      </c>
      <c r="D17" s="126" t="s">
        <v>1</v>
      </c>
      <c r="E17" s="140">
        <v>69</v>
      </c>
      <c r="F17" s="140"/>
      <c r="G17" s="151"/>
    </row>
    <row r="18" spans="1:7" ht="26.1" customHeight="1" x14ac:dyDescent="0.25">
      <c r="A18" s="150">
        <v>13</v>
      </c>
      <c r="B18" s="130" t="s">
        <v>28</v>
      </c>
      <c r="C18" s="139" t="s">
        <v>29</v>
      </c>
      <c r="D18" s="126" t="s">
        <v>1</v>
      </c>
      <c r="E18" s="140">
        <v>160</v>
      </c>
      <c r="F18" s="140"/>
      <c r="G18" s="151"/>
    </row>
    <row r="19" spans="1:7" ht="26.1" customHeight="1" x14ac:dyDescent="0.25">
      <c r="A19" s="150">
        <v>14</v>
      </c>
      <c r="B19" s="130" t="s">
        <v>30</v>
      </c>
      <c r="C19" s="139" t="s">
        <v>31</v>
      </c>
      <c r="D19" s="126" t="s">
        <v>1</v>
      </c>
      <c r="E19" s="140">
        <v>69</v>
      </c>
      <c r="F19" s="140"/>
      <c r="G19" s="151"/>
    </row>
    <row r="20" spans="1:7" ht="32.25" customHeight="1" x14ac:dyDescent="0.25">
      <c r="A20" s="150">
        <v>15</v>
      </c>
      <c r="B20" s="130" t="s">
        <v>32</v>
      </c>
      <c r="C20" s="139" t="s">
        <v>33</v>
      </c>
      <c r="D20" s="126" t="s">
        <v>34</v>
      </c>
      <c r="E20" s="140">
        <v>100</v>
      </c>
      <c r="F20" s="140"/>
      <c r="G20" s="151"/>
    </row>
    <row r="21" spans="1:7" ht="26.1" customHeight="1" x14ac:dyDescent="0.25">
      <c r="A21" s="150">
        <v>16</v>
      </c>
      <c r="B21" s="130" t="s">
        <v>35</v>
      </c>
      <c r="C21" s="139" t="s">
        <v>36</v>
      </c>
      <c r="D21" s="126" t="s">
        <v>34</v>
      </c>
      <c r="E21" s="140">
        <v>2000</v>
      </c>
      <c r="F21" s="140"/>
      <c r="G21" s="151"/>
    </row>
    <row r="22" spans="1:7" ht="26.1" customHeight="1" x14ac:dyDescent="0.25">
      <c r="A22" s="150">
        <v>17</v>
      </c>
      <c r="B22" s="130" t="s">
        <v>37</v>
      </c>
      <c r="C22" s="139" t="s">
        <v>38</v>
      </c>
      <c r="D22" s="126" t="s">
        <v>34</v>
      </c>
      <c r="E22" s="140">
        <v>100</v>
      </c>
      <c r="F22" s="140"/>
      <c r="G22" s="151"/>
    </row>
    <row r="23" spans="1:7" ht="26.1" customHeight="1" x14ac:dyDescent="0.25">
      <c r="A23" s="173">
        <v>18</v>
      </c>
      <c r="B23" s="99" t="s">
        <v>155</v>
      </c>
      <c r="C23" s="138" t="s">
        <v>154</v>
      </c>
      <c r="D23" s="101" t="s">
        <v>1</v>
      </c>
      <c r="E23" s="102">
        <v>230</v>
      </c>
      <c r="F23" s="102"/>
      <c r="G23" s="161"/>
    </row>
    <row r="24" spans="1:7" ht="26.1" customHeight="1" x14ac:dyDescent="0.25">
      <c r="A24" s="150">
        <v>19</v>
      </c>
      <c r="B24" s="130" t="s">
        <v>149</v>
      </c>
      <c r="C24" s="254" t="s">
        <v>173</v>
      </c>
      <c r="D24" s="126" t="s">
        <v>172</v>
      </c>
      <c r="E24" s="140">
        <v>1</v>
      </c>
      <c r="F24" s="140"/>
      <c r="G24" s="151"/>
    </row>
    <row r="25" spans="1:7" ht="26.1" customHeight="1" thickBot="1" x14ac:dyDescent="0.3">
      <c r="A25" s="255">
        <v>20</v>
      </c>
      <c r="B25" s="237" t="s">
        <v>183</v>
      </c>
      <c r="C25" s="238" t="s">
        <v>184</v>
      </c>
      <c r="D25" s="239" t="s">
        <v>185</v>
      </c>
      <c r="E25" s="240">
        <v>1</v>
      </c>
      <c r="F25" s="240"/>
      <c r="G25" s="241"/>
    </row>
    <row r="26" spans="1:7" ht="15.75" thickBot="1" x14ac:dyDescent="0.3">
      <c r="A26" s="165"/>
      <c r="B26" s="166" t="s">
        <v>39</v>
      </c>
      <c r="C26" s="187" t="s">
        <v>40</v>
      </c>
      <c r="D26" s="188"/>
      <c r="E26" s="189"/>
      <c r="F26" s="190"/>
      <c r="G26" s="170"/>
    </row>
    <row r="27" spans="1:7" x14ac:dyDescent="0.25">
      <c r="A27" s="174"/>
      <c r="B27" s="1"/>
      <c r="C27" s="1"/>
      <c r="D27" s="1"/>
      <c r="E27" s="1"/>
      <c r="F27" s="1"/>
      <c r="G27" s="175"/>
    </row>
    <row r="28" spans="1:7" x14ac:dyDescent="0.25">
      <c r="A28" s="230" t="s">
        <v>13</v>
      </c>
      <c r="B28" s="144" t="s">
        <v>161</v>
      </c>
      <c r="C28" s="14" t="s">
        <v>43</v>
      </c>
      <c r="D28" s="15"/>
      <c r="E28" s="16"/>
      <c r="F28" s="16"/>
      <c r="G28" s="177"/>
    </row>
    <row r="29" spans="1:7" ht="26.1" customHeight="1" thickBot="1" x14ac:dyDescent="0.3">
      <c r="A29" s="173">
        <v>21</v>
      </c>
      <c r="B29" s="99" t="s">
        <v>45</v>
      </c>
      <c r="C29" s="100" t="s">
        <v>77</v>
      </c>
      <c r="D29" s="101" t="s">
        <v>44</v>
      </c>
      <c r="E29" s="102">
        <v>1</v>
      </c>
      <c r="F29" s="102"/>
      <c r="G29" s="161"/>
    </row>
    <row r="30" spans="1:7" ht="15.75" thickBot="1" x14ac:dyDescent="0.3">
      <c r="A30" s="165"/>
      <c r="B30" s="166" t="s">
        <v>64</v>
      </c>
      <c r="C30" s="187" t="s">
        <v>166</v>
      </c>
      <c r="D30" s="188"/>
      <c r="E30" s="189"/>
      <c r="F30" s="190"/>
      <c r="G30" s="170"/>
    </row>
    <row r="31" spans="1:7" x14ac:dyDescent="0.25">
      <c r="A31" s="174"/>
      <c r="B31" s="1"/>
      <c r="C31" s="1"/>
      <c r="D31" s="1"/>
      <c r="E31" s="1"/>
      <c r="F31" s="1"/>
      <c r="G31" s="175"/>
    </row>
    <row r="32" spans="1:7" x14ac:dyDescent="0.25">
      <c r="A32" s="230" t="s">
        <v>13</v>
      </c>
      <c r="B32" s="144" t="s">
        <v>162</v>
      </c>
      <c r="C32" s="14" t="s">
        <v>134</v>
      </c>
      <c r="D32" s="15"/>
      <c r="E32" s="16"/>
      <c r="F32" s="16"/>
      <c r="G32" s="177"/>
    </row>
    <row r="33" spans="1:7" ht="26.25" customHeight="1" x14ac:dyDescent="0.25">
      <c r="A33" s="173">
        <v>22</v>
      </c>
      <c r="B33" s="99" t="s">
        <v>58</v>
      </c>
      <c r="C33" s="100" t="s">
        <v>59</v>
      </c>
      <c r="D33" s="101" t="s">
        <v>1</v>
      </c>
      <c r="E33" s="102">
        <v>1</v>
      </c>
      <c r="F33" s="102"/>
      <c r="G33" s="161"/>
    </row>
    <row r="34" spans="1:7" ht="26.1" customHeight="1" x14ac:dyDescent="0.25">
      <c r="A34" s="173">
        <v>23</v>
      </c>
      <c r="B34" s="99" t="s">
        <v>60</v>
      </c>
      <c r="C34" s="100" t="s">
        <v>62</v>
      </c>
      <c r="D34" s="101" t="s">
        <v>34</v>
      </c>
      <c r="E34" s="102">
        <v>6.65</v>
      </c>
      <c r="F34" s="102"/>
      <c r="G34" s="161"/>
    </row>
    <row r="35" spans="1:7" ht="26.1" customHeight="1" thickBot="1" x14ac:dyDescent="0.3">
      <c r="A35" s="173">
        <v>24</v>
      </c>
      <c r="B35" s="99" t="s">
        <v>61</v>
      </c>
      <c r="C35" s="100" t="s">
        <v>63</v>
      </c>
      <c r="D35" s="101" t="s">
        <v>34</v>
      </c>
      <c r="E35" s="102">
        <v>6.65</v>
      </c>
      <c r="F35" s="102"/>
      <c r="G35" s="161"/>
    </row>
    <row r="36" spans="1:7" ht="15.75" thickBot="1" x14ac:dyDescent="0.3">
      <c r="A36" s="165"/>
      <c r="B36" s="166" t="s">
        <v>64</v>
      </c>
      <c r="C36" s="187" t="s">
        <v>165</v>
      </c>
      <c r="D36" s="188"/>
      <c r="E36" s="189"/>
      <c r="F36" s="190"/>
      <c r="G36" s="170"/>
    </row>
    <row r="37" spans="1:7" x14ac:dyDescent="0.25">
      <c r="A37" s="162"/>
      <c r="B37" s="163"/>
      <c r="C37" s="163"/>
      <c r="D37" s="163"/>
      <c r="E37" s="163"/>
      <c r="F37" s="163"/>
      <c r="G37" s="164"/>
    </row>
    <row r="38" spans="1:7" x14ac:dyDescent="0.25">
      <c r="A38" s="148" t="s">
        <v>13</v>
      </c>
      <c r="B38" s="144" t="s">
        <v>163</v>
      </c>
      <c r="C38" s="145" t="s">
        <v>74</v>
      </c>
      <c r="D38" s="146"/>
      <c r="E38" s="147"/>
      <c r="F38" s="147"/>
      <c r="G38" s="149"/>
    </row>
    <row r="39" spans="1:7" x14ac:dyDescent="0.25">
      <c r="A39" s="152">
        <v>25</v>
      </c>
      <c r="B39" s="130" t="s">
        <v>76</v>
      </c>
      <c r="C39" s="131" t="s">
        <v>75</v>
      </c>
      <c r="D39" s="132" t="s">
        <v>34</v>
      </c>
      <c r="E39" s="133">
        <v>100</v>
      </c>
      <c r="F39" s="133"/>
      <c r="G39" s="153"/>
    </row>
    <row r="40" spans="1:7" ht="17.25" customHeight="1" x14ac:dyDescent="0.25">
      <c r="A40" s="152">
        <v>26</v>
      </c>
      <c r="B40" s="130" t="s">
        <v>145</v>
      </c>
      <c r="C40" s="134" t="s">
        <v>151</v>
      </c>
      <c r="D40" s="135" t="s">
        <v>1</v>
      </c>
      <c r="E40" s="136">
        <v>5.5</v>
      </c>
      <c r="F40" s="136"/>
      <c r="G40" s="154"/>
    </row>
    <row r="41" spans="1:7" ht="19.5" customHeight="1" thickBot="1" x14ac:dyDescent="0.3">
      <c r="A41" s="171">
        <v>27</v>
      </c>
      <c r="B41" s="99" t="s">
        <v>139</v>
      </c>
      <c r="C41" s="127" t="s">
        <v>150</v>
      </c>
      <c r="D41" s="128" t="s">
        <v>140</v>
      </c>
      <c r="E41" s="129">
        <v>96</v>
      </c>
      <c r="F41" s="129"/>
      <c r="G41" s="172"/>
    </row>
    <row r="42" spans="1:7" ht="26.1" customHeight="1" thickBot="1" x14ac:dyDescent="0.3">
      <c r="A42" s="165"/>
      <c r="B42" s="166" t="s">
        <v>39</v>
      </c>
      <c r="C42" s="167" t="s">
        <v>164</v>
      </c>
      <c r="D42" s="168"/>
      <c r="E42" s="169"/>
      <c r="F42" s="169"/>
      <c r="G42" s="170"/>
    </row>
    <row r="43" spans="1:7" x14ac:dyDescent="0.25">
      <c r="A43" s="162"/>
      <c r="B43" s="163"/>
      <c r="C43" s="163"/>
      <c r="D43" s="163"/>
      <c r="E43" s="163"/>
      <c r="F43" s="163"/>
      <c r="G43" s="164"/>
    </row>
    <row r="44" spans="1:7" x14ac:dyDescent="0.25">
      <c r="A44" s="148" t="s">
        <v>13</v>
      </c>
      <c r="B44" s="144" t="s">
        <v>65</v>
      </c>
      <c r="C44" s="145" t="s">
        <v>171</v>
      </c>
      <c r="D44" s="231"/>
      <c r="E44" s="232"/>
      <c r="F44" s="232"/>
      <c r="G44" s="233"/>
    </row>
    <row r="45" spans="1:7" s="137" customFormat="1" ht="16.5" customHeight="1" x14ac:dyDescent="0.25">
      <c r="A45" s="152">
        <v>28</v>
      </c>
      <c r="B45" s="130" t="s">
        <v>148</v>
      </c>
      <c r="C45" s="131" t="s">
        <v>89</v>
      </c>
      <c r="D45" s="132" t="s">
        <v>2</v>
      </c>
      <c r="E45" s="133">
        <v>2</v>
      </c>
      <c r="F45" s="133"/>
      <c r="G45" s="153"/>
    </row>
    <row r="46" spans="1:7" ht="15.75" thickBot="1" x14ac:dyDescent="0.3">
      <c r="A46" s="171">
        <v>29</v>
      </c>
      <c r="B46" s="99" t="s">
        <v>149</v>
      </c>
      <c r="C46" s="127" t="s">
        <v>90</v>
      </c>
      <c r="D46" s="128" t="s">
        <v>2</v>
      </c>
      <c r="E46" s="129">
        <v>1</v>
      </c>
      <c r="F46" s="129"/>
      <c r="G46" s="172"/>
    </row>
    <row r="47" spans="1:7" ht="15.75" thickBot="1" x14ac:dyDescent="0.3">
      <c r="A47" s="165"/>
      <c r="B47" s="166" t="s">
        <v>39</v>
      </c>
      <c r="C47" s="167" t="s">
        <v>169</v>
      </c>
      <c r="D47" s="168"/>
      <c r="E47" s="169"/>
      <c r="F47" s="169"/>
      <c r="G47" s="170"/>
    </row>
    <row r="48" spans="1:7" x14ac:dyDescent="0.25">
      <c r="A48" s="162"/>
      <c r="B48" s="163"/>
      <c r="C48" s="163"/>
      <c r="D48" s="163"/>
      <c r="E48" s="163"/>
      <c r="F48" s="163"/>
      <c r="G48" s="164"/>
    </row>
    <row r="49" spans="1:9" x14ac:dyDescent="0.25">
      <c r="A49" s="148" t="s">
        <v>13</v>
      </c>
      <c r="B49" s="144" t="s">
        <v>167</v>
      </c>
      <c r="C49" s="145" t="s">
        <v>48</v>
      </c>
      <c r="D49" s="146"/>
      <c r="E49" s="147"/>
      <c r="F49" s="147"/>
      <c r="G49" s="149"/>
      <c r="H49" s="109"/>
      <c r="I49" s="109"/>
    </row>
    <row r="50" spans="1:9" ht="15.75" thickBot="1" x14ac:dyDescent="0.3">
      <c r="A50" s="173">
        <v>30</v>
      </c>
      <c r="B50" s="99" t="s">
        <v>49</v>
      </c>
      <c r="C50" s="100" t="s">
        <v>91</v>
      </c>
      <c r="D50" s="101" t="s">
        <v>50</v>
      </c>
      <c r="E50" s="102">
        <v>53.4</v>
      </c>
      <c r="F50" s="102"/>
      <c r="G50" s="161"/>
      <c r="H50" s="109"/>
      <c r="I50" s="109"/>
    </row>
    <row r="51" spans="1:9" ht="15.75" thickBot="1" x14ac:dyDescent="0.3">
      <c r="A51" s="165"/>
      <c r="B51" s="166" t="s">
        <v>39</v>
      </c>
      <c r="C51" s="167" t="s">
        <v>168</v>
      </c>
      <c r="D51" s="168"/>
      <c r="E51" s="169"/>
      <c r="F51" s="169"/>
      <c r="G51" s="170"/>
      <c r="H51" s="109"/>
      <c r="I51" s="109"/>
    </row>
    <row r="52" spans="1:9" x14ac:dyDescent="0.25">
      <c r="A52" s="116"/>
      <c r="B52" s="117"/>
      <c r="C52" s="118"/>
      <c r="D52" s="119"/>
      <c r="E52" s="120"/>
      <c r="F52" s="120"/>
      <c r="G52" s="121"/>
      <c r="H52" s="109"/>
      <c r="I52" s="109"/>
    </row>
    <row r="53" spans="1:9" x14ac:dyDescent="0.25">
      <c r="A53" s="113"/>
      <c r="B53" s="122"/>
      <c r="C53" s="123"/>
      <c r="D53" s="113"/>
      <c r="E53" s="124"/>
      <c r="F53" s="124"/>
      <c r="G53" s="125"/>
      <c r="H53" s="109"/>
      <c r="I53" s="109"/>
    </row>
    <row r="54" spans="1:9" x14ac:dyDescent="0.25">
      <c r="A54" s="109"/>
      <c r="B54" s="109"/>
      <c r="C54" s="109"/>
      <c r="D54" s="109"/>
      <c r="E54" s="109"/>
      <c r="F54" s="109"/>
      <c r="G54" s="109"/>
      <c r="H54" s="109"/>
      <c r="I54" s="109"/>
    </row>
    <row r="55" spans="1:9" x14ac:dyDescent="0.25">
      <c r="A55" s="109"/>
      <c r="B55" s="109"/>
      <c r="C55" s="109"/>
      <c r="D55" s="109"/>
      <c r="E55" s="109"/>
      <c r="F55" s="109"/>
      <c r="G55" s="109"/>
      <c r="H55" s="109"/>
      <c r="I55" s="109"/>
    </row>
    <row r="56" spans="1:9" x14ac:dyDescent="0.25">
      <c r="A56" s="110"/>
      <c r="B56" s="111"/>
      <c r="C56" s="112"/>
      <c r="D56" s="113"/>
      <c r="E56" s="114"/>
      <c r="F56" s="114"/>
      <c r="G56" s="115"/>
      <c r="H56" s="109"/>
      <c r="I56" s="109"/>
    </row>
    <row r="57" spans="1:9" x14ac:dyDescent="0.25">
      <c r="A57" s="116"/>
      <c r="B57" s="117"/>
      <c r="C57" s="118"/>
      <c r="D57" s="119"/>
      <c r="E57" s="120"/>
      <c r="F57" s="120"/>
      <c r="G57" s="121"/>
      <c r="H57" s="109"/>
      <c r="I57" s="109"/>
    </row>
    <row r="58" spans="1:9" x14ac:dyDescent="0.25">
      <c r="A58" s="113"/>
      <c r="B58" s="122"/>
      <c r="C58" s="123"/>
      <c r="D58" s="113"/>
      <c r="E58" s="124"/>
      <c r="F58" s="124"/>
      <c r="G58" s="125"/>
      <c r="H58" s="109"/>
      <c r="I58" s="109"/>
    </row>
    <row r="59" spans="1:9" x14ac:dyDescent="0.25">
      <c r="A59" s="109"/>
      <c r="B59" s="109"/>
      <c r="C59" s="109"/>
      <c r="D59" s="109"/>
      <c r="E59" s="109"/>
      <c r="F59" s="109"/>
      <c r="G59" s="109"/>
      <c r="H59" s="109"/>
      <c r="I59" s="109"/>
    </row>
    <row r="60" spans="1:9" x14ac:dyDescent="0.25">
      <c r="A60" s="109"/>
      <c r="B60" s="109"/>
      <c r="C60" s="109"/>
      <c r="D60" s="109"/>
      <c r="E60" s="109"/>
      <c r="F60" s="109"/>
      <c r="G60" s="109"/>
      <c r="H60" s="109"/>
      <c r="I60" s="109"/>
    </row>
    <row r="61" spans="1:9" x14ac:dyDescent="0.25">
      <c r="A61" s="109"/>
      <c r="B61" s="109"/>
      <c r="C61" s="109"/>
      <c r="D61" s="109"/>
      <c r="E61" s="109"/>
      <c r="F61" s="109"/>
      <c r="G61" s="109"/>
      <c r="H61" s="109"/>
      <c r="I61" s="109"/>
    </row>
  </sheetData>
  <mergeCells count="3">
    <mergeCell ref="A1:B1"/>
    <mergeCell ref="A2:B2"/>
    <mergeCell ref="E2:G2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workbookViewId="0">
      <selection activeCell="E15" sqref="E15"/>
    </sheetView>
  </sheetViews>
  <sheetFormatPr defaultRowHeight="15" x14ac:dyDescent="0.25"/>
  <cols>
    <col min="1" max="1" width="4" bestFit="1" customWidth="1"/>
    <col min="2" max="2" width="13.140625" bestFit="1" customWidth="1"/>
    <col min="3" max="3" width="39.140625" customWidth="1"/>
    <col min="4" max="4" width="10.140625" customWidth="1"/>
    <col min="5" max="5" width="12.7109375" customWidth="1"/>
    <col min="7" max="7" width="10.140625" bestFit="1" customWidth="1"/>
  </cols>
  <sheetData>
    <row r="1" spans="1:7" x14ac:dyDescent="0.25">
      <c r="A1" s="286" t="s">
        <v>5</v>
      </c>
      <c r="B1" s="287"/>
      <c r="C1" s="191" t="s">
        <v>52</v>
      </c>
      <c r="D1" s="192"/>
      <c r="E1" s="204" t="s">
        <v>156</v>
      </c>
      <c r="F1" s="202"/>
      <c r="G1" s="195"/>
    </row>
    <row r="2" spans="1:7" ht="15.75" thickBot="1" x14ac:dyDescent="0.3">
      <c r="A2" s="288" t="s">
        <v>7</v>
      </c>
      <c r="B2" s="289"/>
      <c r="C2" s="193" t="s">
        <v>53</v>
      </c>
      <c r="D2" s="194"/>
      <c r="E2" s="205"/>
      <c r="F2" s="203"/>
      <c r="G2" s="203"/>
    </row>
    <row r="3" spans="1:7" ht="15.75" thickBot="1" x14ac:dyDescent="0.3">
      <c r="A3" s="219"/>
      <c r="B3" s="195"/>
      <c r="C3" s="195"/>
      <c r="D3" s="195"/>
      <c r="E3" s="220"/>
      <c r="F3" s="196"/>
      <c r="G3" s="197"/>
    </row>
    <row r="4" spans="1:7" ht="15.75" thickBot="1" x14ac:dyDescent="0.3">
      <c r="A4" s="159" t="s">
        <v>8</v>
      </c>
      <c r="B4" s="185" t="s">
        <v>9</v>
      </c>
      <c r="C4" s="185" t="s">
        <v>10</v>
      </c>
      <c r="D4" s="185" t="s">
        <v>4</v>
      </c>
      <c r="E4" s="214" t="s">
        <v>0</v>
      </c>
      <c r="F4" s="198"/>
      <c r="G4" s="198"/>
    </row>
    <row r="5" spans="1:7" x14ac:dyDescent="0.25">
      <c r="A5" s="155" t="s">
        <v>13</v>
      </c>
      <c r="B5" s="156" t="s">
        <v>14</v>
      </c>
      <c r="C5" s="157" t="s">
        <v>15</v>
      </c>
      <c r="D5" s="158"/>
      <c r="E5" s="221"/>
      <c r="F5" s="114"/>
      <c r="G5" s="115"/>
    </row>
    <row r="6" spans="1:7" x14ac:dyDescent="0.25">
      <c r="A6" s="208">
        <v>1</v>
      </c>
      <c r="B6" s="103" t="s">
        <v>16</v>
      </c>
      <c r="C6" s="104" t="s">
        <v>17</v>
      </c>
      <c r="D6" s="105" t="s">
        <v>18</v>
      </c>
      <c r="E6" s="209">
        <v>200</v>
      </c>
      <c r="F6" s="120"/>
      <c r="G6" s="121"/>
    </row>
    <row r="7" spans="1:7" x14ac:dyDescent="0.25">
      <c r="A7" s="208">
        <v>2</v>
      </c>
      <c r="B7" s="103" t="s">
        <v>19</v>
      </c>
      <c r="C7" s="104" t="s">
        <v>20</v>
      </c>
      <c r="D7" s="105" t="s">
        <v>54</v>
      </c>
      <c r="E7" s="209">
        <v>200</v>
      </c>
      <c r="F7" s="120"/>
      <c r="G7" s="121"/>
    </row>
    <row r="8" spans="1:7" x14ac:dyDescent="0.25">
      <c r="A8" s="208">
        <v>3</v>
      </c>
      <c r="B8" s="103" t="s">
        <v>21</v>
      </c>
      <c r="C8" s="104" t="s">
        <v>22</v>
      </c>
      <c r="D8" s="105" t="s">
        <v>1</v>
      </c>
      <c r="E8" s="209">
        <v>10</v>
      </c>
      <c r="F8" s="120"/>
      <c r="G8" s="121"/>
    </row>
    <row r="9" spans="1:7" x14ac:dyDescent="0.25">
      <c r="A9" s="208">
        <v>4</v>
      </c>
      <c r="B9" s="216" t="s">
        <v>142</v>
      </c>
      <c r="C9" s="216" t="s">
        <v>143</v>
      </c>
      <c r="D9" s="105" t="s">
        <v>1</v>
      </c>
      <c r="E9" s="222">
        <v>229</v>
      </c>
      <c r="F9" s="199"/>
      <c r="G9" s="121"/>
    </row>
    <row r="10" spans="1:7" x14ac:dyDescent="0.25">
      <c r="A10" s="208">
        <v>5</v>
      </c>
      <c r="B10" s="103" t="s">
        <v>23</v>
      </c>
      <c r="C10" s="104" t="s">
        <v>144</v>
      </c>
      <c r="D10" s="105" t="s">
        <v>1</v>
      </c>
      <c r="E10" s="209">
        <v>115</v>
      </c>
      <c r="F10" s="120"/>
      <c r="G10" s="121"/>
    </row>
    <row r="11" spans="1:7" x14ac:dyDescent="0.25">
      <c r="A11" s="208">
        <v>6</v>
      </c>
      <c r="B11" s="103" t="s">
        <v>24</v>
      </c>
      <c r="C11" s="104" t="s">
        <v>25</v>
      </c>
      <c r="D11" s="105" t="s">
        <v>1</v>
      </c>
      <c r="E11" s="209">
        <v>160</v>
      </c>
      <c r="F11" s="120"/>
      <c r="G11" s="121"/>
    </row>
    <row r="12" spans="1:7" x14ac:dyDescent="0.25">
      <c r="A12" s="208">
        <v>7</v>
      </c>
      <c r="B12" s="103" t="s">
        <v>26</v>
      </c>
      <c r="C12" s="104" t="s">
        <v>27</v>
      </c>
      <c r="D12" s="105" t="s">
        <v>1</v>
      </c>
      <c r="E12" s="209">
        <v>69</v>
      </c>
      <c r="F12" s="120"/>
      <c r="G12" s="121"/>
    </row>
    <row r="13" spans="1:7" x14ac:dyDescent="0.25">
      <c r="A13" s="208">
        <v>8</v>
      </c>
      <c r="B13" s="103" t="s">
        <v>28</v>
      </c>
      <c r="C13" s="104" t="s">
        <v>29</v>
      </c>
      <c r="D13" s="105" t="s">
        <v>1</v>
      </c>
      <c r="E13" s="209">
        <v>160</v>
      </c>
      <c r="F13" s="120"/>
      <c r="G13" s="121"/>
    </row>
    <row r="14" spans="1:7" ht="22.5" x14ac:dyDescent="0.25">
      <c r="A14" s="208">
        <v>9</v>
      </c>
      <c r="B14" s="103" t="s">
        <v>30</v>
      </c>
      <c r="C14" s="104" t="s">
        <v>31</v>
      </c>
      <c r="D14" s="105" t="s">
        <v>1</v>
      </c>
      <c r="E14" s="209">
        <v>69</v>
      </c>
      <c r="F14" s="120"/>
      <c r="G14" s="121"/>
    </row>
    <row r="15" spans="1:7" ht="22.5" x14ac:dyDescent="0.25">
      <c r="A15" s="208">
        <v>10</v>
      </c>
      <c r="B15" s="103" t="s">
        <v>32</v>
      </c>
      <c r="C15" s="104" t="s">
        <v>33</v>
      </c>
      <c r="D15" s="105" t="s">
        <v>34</v>
      </c>
      <c r="E15" s="209">
        <v>100</v>
      </c>
      <c r="F15" s="120"/>
      <c r="G15" s="121"/>
    </row>
    <row r="16" spans="1:7" x14ac:dyDescent="0.25">
      <c r="A16" s="208">
        <v>11</v>
      </c>
      <c r="B16" s="103" t="s">
        <v>35</v>
      </c>
      <c r="C16" s="104" t="s">
        <v>36</v>
      </c>
      <c r="D16" s="105" t="s">
        <v>34</v>
      </c>
      <c r="E16" s="209">
        <v>100</v>
      </c>
      <c r="F16" s="120"/>
      <c r="G16" s="121"/>
    </row>
    <row r="17" spans="1:7" x14ac:dyDescent="0.25">
      <c r="A17" s="208">
        <v>12</v>
      </c>
      <c r="B17" s="103" t="s">
        <v>37</v>
      </c>
      <c r="C17" s="104" t="s">
        <v>38</v>
      </c>
      <c r="D17" s="105" t="s">
        <v>34</v>
      </c>
      <c r="E17" s="209">
        <v>100</v>
      </c>
      <c r="F17" s="120"/>
      <c r="G17" s="121"/>
    </row>
    <row r="18" spans="1:7" ht="15.75" thickBot="1" x14ac:dyDescent="0.3">
      <c r="A18" s="178">
        <v>13</v>
      </c>
      <c r="B18" s="17" t="s">
        <v>155</v>
      </c>
      <c r="C18" s="106" t="s">
        <v>154</v>
      </c>
      <c r="D18" s="19" t="s">
        <v>1</v>
      </c>
      <c r="E18" s="207">
        <v>230</v>
      </c>
      <c r="F18" s="120"/>
      <c r="G18" s="121"/>
    </row>
    <row r="19" spans="1:7" ht="15.75" thickBot="1" x14ac:dyDescent="0.3">
      <c r="A19" s="165"/>
      <c r="B19" s="166" t="s">
        <v>39</v>
      </c>
      <c r="C19" s="187" t="s">
        <v>40</v>
      </c>
      <c r="D19" s="188"/>
      <c r="E19" s="215"/>
      <c r="F19" s="124"/>
      <c r="G19" s="125"/>
    </row>
    <row r="20" spans="1:7" x14ac:dyDescent="0.25">
      <c r="A20" s="162"/>
      <c r="B20" s="163"/>
      <c r="C20" s="163"/>
      <c r="D20" s="163"/>
      <c r="E20" s="164"/>
      <c r="F20" s="109"/>
      <c r="G20" s="109"/>
    </row>
    <row r="21" spans="1:7" x14ac:dyDescent="0.25">
      <c r="A21" s="148" t="s">
        <v>13</v>
      </c>
      <c r="B21" s="144" t="s">
        <v>42</v>
      </c>
      <c r="C21" s="145" t="s">
        <v>43</v>
      </c>
      <c r="D21" s="146"/>
      <c r="E21" s="218"/>
      <c r="F21" s="114"/>
      <c r="G21" s="115"/>
    </row>
    <row r="22" spans="1:7" ht="15.75" thickBot="1" x14ac:dyDescent="0.3">
      <c r="A22" s="178">
        <v>14</v>
      </c>
      <c r="B22" s="17" t="s">
        <v>45</v>
      </c>
      <c r="C22" s="18" t="s">
        <v>77</v>
      </c>
      <c r="D22" s="19" t="s">
        <v>44</v>
      </c>
      <c r="E22" s="207">
        <v>1</v>
      </c>
      <c r="F22" s="120"/>
      <c r="G22" s="121"/>
    </row>
    <row r="23" spans="1:7" ht="15.75" thickBot="1" x14ac:dyDescent="0.3">
      <c r="A23" s="165"/>
      <c r="B23" s="166" t="s">
        <v>64</v>
      </c>
      <c r="C23" s="187" t="s">
        <v>46</v>
      </c>
      <c r="D23" s="188"/>
      <c r="E23" s="215"/>
      <c r="F23" s="124"/>
      <c r="G23" s="125"/>
    </row>
    <row r="24" spans="1:7" x14ac:dyDescent="0.25">
      <c r="A24" s="162"/>
      <c r="B24" s="163"/>
      <c r="C24" s="163"/>
      <c r="D24" s="163"/>
      <c r="E24" s="164"/>
      <c r="F24" s="109"/>
      <c r="G24" s="109"/>
    </row>
    <row r="25" spans="1:7" x14ac:dyDescent="0.25">
      <c r="A25" s="148" t="s">
        <v>13</v>
      </c>
      <c r="B25" s="144" t="s">
        <v>57</v>
      </c>
      <c r="C25" s="145" t="s">
        <v>134</v>
      </c>
      <c r="D25" s="146"/>
      <c r="E25" s="218"/>
      <c r="F25" s="114"/>
      <c r="G25" s="115"/>
    </row>
    <row r="26" spans="1:7" ht="22.5" x14ac:dyDescent="0.25">
      <c r="A26" s="208">
        <v>15</v>
      </c>
      <c r="B26" s="103" t="s">
        <v>58</v>
      </c>
      <c r="C26" s="104" t="s">
        <v>59</v>
      </c>
      <c r="D26" s="105" t="s">
        <v>1</v>
      </c>
      <c r="E26" s="209">
        <v>1</v>
      </c>
      <c r="F26" s="120"/>
      <c r="G26" s="121"/>
    </row>
    <row r="27" spans="1:7" x14ac:dyDescent="0.25">
      <c r="A27" s="208">
        <v>16</v>
      </c>
      <c r="B27" s="103" t="s">
        <v>60</v>
      </c>
      <c r="C27" s="104" t="s">
        <v>62</v>
      </c>
      <c r="D27" s="105" t="s">
        <v>34</v>
      </c>
      <c r="E27" s="209">
        <v>6.65</v>
      </c>
      <c r="F27" s="120"/>
      <c r="G27" s="121"/>
    </row>
    <row r="28" spans="1:7" ht="15.75" thickBot="1" x14ac:dyDescent="0.3">
      <c r="A28" s="178">
        <v>17</v>
      </c>
      <c r="B28" s="17" t="s">
        <v>61</v>
      </c>
      <c r="C28" s="18" t="s">
        <v>63</v>
      </c>
      <c r="D28" s="19" t="s">
        <v>34</v>
      </c>
      <c r="E28" s="207">
        <v>6.65</v>
      </c>
      <c r="F28" s="120"/>
      <c r="G28" s="121"/>
    </row>
    <row r="29" spans="1:7" ht="15.75" thickBot="1" x14ac:dyDescent="0.3">
      <c r="A29" s="165"/>
      <c r="B29" s="166" t="s">
        <v>64</v>
      </c>
      <c r="C29" s="187" t="s">
        <v>135</v>
      </c>
      <c r="D29" s="188"/>
      <c r="E29" s="215"/>
      <c r="F29" s="124"/>
      <c r="G29" s="125"/>
    </row>
    <row r="30" spans="1:7" x14ac:dyDescent="0.25">
      <c r="A30" s="162"/>
      <c r="B30" s="163"/>
      <c r="C30" s="163"/>
      <c r="D30" s="163"/>
      <c r="E30" s="164"/>
      <c r="F30" s="109"/>
      <c r="G30" s="109"/>
    </row>
    <row r="31" spans="1:7" x14ac:dyDescent="0.25">
      <c r="A31" s="148" t="s">
        <v>13</v>
      </c>
      <c r="B31" s="144" t="s">
        <v>65</v>
      </c>
      <c r="C31" s="145" t="s">
        <v>66</v>
      </c>
      <c r="D31" s="146"/>
      <c r="E31" s="218"/>
      <c r="F31" s="114"/>
      <c r="G31" s="115"/>
    </row>
    <row r="32" spans="1:7" ht="22.5" x14ac:dyDescent="0.25">
      <c r="A32" s="208">
        <v>18</v>
      </c>
      <c r="B32" s="103" t="s">
        <v>55</v>
      </c>
      <c r="C32" s="104" t="s">
        <v>56</v>
      </c>
      <c r="D32" s="105" t="s">
        <v>34</v>
      </c>
      <c r="E32" s="209">
        <v>452.25</v>
      </c>
      <c r="F32" s="120"/>
      <c r="G32" s="121"/>
    </row>
    <row r="33" spans="1:7" ht="22.5" x14ac:dyDescent="0.25">
      <c r="A33" s="223">
        <v>19</v>
      </c>
      <c r="B33" s="103" t="s">
        <v>69</v>
      </c>
      <c r="C33" s="104" t="s">
        <v>68</v>
      </c>
      <c r="D33" s="105" t="s">
        <v>34</v>
      </c>
      <c r="E33" s="209">
        <v>150</v>
      </c>
      <c r="F33" s="120"/>
      <c r="G33" s="121"/>
    </row>
    <row r="34" spans="1:7" ht="22.5" x14ac:dyDescent="0.25">
      <c r="A34" s="223">
        <v>20</v>
      </c>
      <c r="B34" s="217" t="s">
        <v>71</v>
      </c>
      <c r="C34" s="107" t="s">
        <v>70</v>
      </c>
      <c r="D34" s="108" t="s">
        <v>34</v>
      </c>
      <c r="E34" s="210">
        <v>80</v>
      </c>
      <c r="F34" s="120"/>
      <c r="G34" s="121"/>
    </row>
    <row r="35" spans="1:7" ht="22.5" customHeight="1" thickBot="1" x14ac:dyDescent="0.3">
      <c r="A35" s="224">
        <v>21</v>
      </c>
      <c r="B35" s="99" t="s">
        <v>72</v>
      </c>
      <c r="C35" s="100" t="s">
        <v>73</v>
      </c>
      <c r="D35" s="101" t="s">
        <v>34</v>
      </c>
      <c r="E35" s="225">
        <v>80</v>
      </c>
      <c r="F35" s="200"/>
      <c r="G35" s="201"/>
    </row>
    <row r="36" spans="1:7" ht="15.75" thickBot="1" x14ac:dyDescent="0.3">
      <c r="A36" s="165"/>
      <c r="B36" s="166" t="s">
        <v>39</v>
      </c>
      <c r="C36" s="187" t="s">
        <v>67</v>
      </c>
      <c r="D36" s="188"/>
      <c r="E36" s="215"/>
      <c r="F36" s="124"/>
      <c r="G36" s="125"/>
    </row>
    <row r="37" spans="1:7" x14ac:dyDescent="0.25">
      <c r="A37" s="162"/>
      <c r="B37" s="163"/>
      <c r="C37" s="163"/>
      <c r="D37" s="163"/>
      <c r="E37" s="164"/>
      <c r="F37" s="109"/>
      <c r="G37" s="109"/>
    </row>
    <row r="38" spans="1:7" x14ac:dyDescent="0.25">
      <c r="A38" s="148" t="s">
        <v>13</v>
      </c>
      <c r="B38" s="144" t="s">
        <v>57</v>
      </c>
      <c r="C38" s="145" t="s">
        <v>74</v>
      </c>
      <c r="D38" s="146"/>
      <c r="E38" s="218"/>
      <c r="F38" s="114"/>
      <c r="G38" s="115"/>
    </row>
    <row r="39" spans="1:7" x14ac:dyDescent="0.25">
      <c r="A39" s="208">
        <v>22</v>
      </c>
      <c r="B39" s="103" t="s">
        <v>76</v>
      </c>
      <c r="C39" s="104" t="s">
        <v>75</v>
      </c>
      <c r="D39" s="105" t="s">
        <v>34</v>
      </c>
      <c r="E39" s="209">
        <v>100</v>
      </c>
      <c r="F39" s="120"/>
      <c r="G39" s="121"/>
    </row>
    <row r="40" spans="1:7" x14ac:dyDescent="0.25">
      <c r="A40" s="208">
        <v>23</v>
      </c>
      <c r="B40" s="103" t="s">
        <v>145</v>
      </c>
      <c r="C40" s="107" t="s">
        <v>151</v>
      </c>
      <c r="D40" s="108" t="s">
        <v>1</v>
      </c>
      <c r="E40" s="210">
        <v>5.5</v>
      </c>
      <c r="F40" s="120"/>
      <c r="G40" s="121"/>
    </row>
    <row r="41" spans="1:7" ht="15.75" thickBot="1" x14ac:dyDescent="0.3">
      <c r="A41" s="178">
        <v>24</v>
      </c>
      <c r="B41" s="17" t="s">
        <v>139</v>
      </c>
      <c r="C41" s="18" t="s">
        <v>150</v>
      </c>
      <c r="D41" s="19" t="s">
        <v>140</v>
      </c>
      <c r="E41" s="207">
        <v>96</v>
      </c>
      <c r="F41" s="120"/>
      <c r="G41" s="121"/>
    </row>
    <row r="42" spans="1:7" ht="15.75" thickBot="1" x14ac:dyDescent="0.3">
      <c r="A42" s="165"/>
      <c r="B42" s="166" t="s">
        <v>39</v>
      </c>
      <c r="C42" s="187" t="s">
        <v>78</v>
      </c>
      <c r="D42" s="188"/>
      <c r="E42" s="215"/>
      <c r="F42" s="124"/>
      <c r="G42" s="125"/>
    </row>
    <row r="43" spans="1:7" x14ac:dyDescent="0.25">
      <c r="F43" s="109"/>
      <c r="G43" s="109"/>
    </row>
    <row r="44" spans="1:7" x14ac:dyDescent="0.25">
      <c r="F44" s="114"/>
      <c r="G44" s="115"/>
    </row>
    <row r="45" spans="1:7" x14ac:dyDescent="0.25">
      <c r="F45" s="120"/>
      <c r="G45" s="121"/>
    </row>
    <row r="46" spans="1:7" x14ac:dyDescent="0.25">
      <c r="F46" s="120"/>
      <c r="G46" s="121"/>
    </row>
    <row r="47" spans="1:7" ht="15.75" thickBot="1" x14ac:dyDescent="0.3">
      <c r="F47" s="120"/>
      <c r="G47" s="121"/>
    </row>
    <row r="48" spans="1:7" ht="15.75" thickBot="1" x14ac:dyDescent="0.3">
      <c r="A48" s="159" t="s">
        <v>8</v>
      </c>
      <c r="B48" s="185" t="s">
        <v>9</v>
      </c>
      <c r="C48" s="185" t="s">
        <v>10</v>
      </c>
      <c r="D48" s="185" t="s">
        <v>4</v>
      </c>
      <c r="E48" s="214" t="s">
        <v>0</v>
      </c>
      <c r="F48" s="120"/>
      <c r="G48" s="121"/>
    </row>
    <row r="49" spans="1:9" x14ac:dyDescent="0.25">
      <c r="A49" s="176" t="s">
        <v>13</v>
      </c>
      <c r="B49" s="13" t="s">
        <v>41</v>
      </c>
      <c r="C49" s="211" t="s">
        <v>79</v>
      </c>
      <c r="D49" s="212"/>
      <c r="E49" s="213"/>
      <c r="F49" s="120"/>
      <c r="G49" s="121"/>
    </row>
    <row r="50" spans="1:9" x14ac:dyDescent="0.25">
      <c r="A50" s="178">
        <v>25</v>
      </c>
      <c r="B50" s="17" t="s">
        <v>80</v>
      </c>
      <c r="C50" s="18" t="s">
        <v>136</v>
      </c>
      <c r="D50" s="19" t="s">
        <v>1</v>
      </c>
      <c r="E50" s="207">
        <v>3.8</v>
      </c>
      <c r="F50" s="120"/>
      <c r="G50" s="121"/>
    </row>
    <row r="51" spans="1:9" x14ac:dyDescent="0.25">
      <c r="A51" s="178">
        <v>26</v>
      </c>
      <c r="B51" s="17" t="s">
        <v>82</v>
      </c>
      <c r="C51" s="18" t="s">
        <v>81</v>
      </c>
      <c r="D51" s="19" t="s">
        <v>1</v>
      </c>
      <c r="E51" s="207">
        <v>1.03</v>
      </c>
      <c r="F51" s="124"/>
      <c r="G51" s="125"/>
    </row>
    <row r="52" spans="1:9" x14ac:dyDescent="0.25">
      <c r="A52" s="178">
        <v>27</v>
      </c>
      <c r="B52" s="17" t="s">
        <v>83</v>
      </c>
      <c r="C52" s="18" t="s">
        <v>84</v>
      </c>
      <c r="D52" s="19" t="s">
        <v>3</v>
      </c>
      <c r="E52" s="207">
        <v>52</v>
      </c>
      <c r="F52" s="109"/>
      <c r="G52" s="109"/>
    </row>
    <row r="53" spans="1:9" x14ac:dyDescent="0.25">
      <c r="A53" s="208">
        <v>28</v>
      </c>
      <c r="B53" s="103" t="s">
        <v>141</v>
      </c>
      <c r="C53" s="104" t="s">
        <v>137</v>
      </c>
      <c r="D53" s="105" t="s">
        <v>34</v>
      </c>
      <c r="E53" s="209">
        <v>161</v>
      </c>
      <c r="F53" s="114"/>
      <c r="G53" s="115"/>
    </row>
    <row r="54" spans="1:9" x14ac:dyDescent="0.25">
      <c r="A54" s="208">
        <v>29</v>
      </c>
      <c r="B54" s="103" t="s">
        <v>146</v>
      </c>
      <c r="C54" s="107" t="s">
        <v>152</v>
      </c>
      <c r="D54" s="108" t="s">
        <v>1</v>
      </c>
      <c r="E54" s="210">
        <v>11</v>
      </c>
      <c r="F54" s="120"/>
      <c r="G54" s="121"/>
    </row>
    <row r="55" spans="1:9" ht="15.75" thickBot="1" x14ac:dyDescent="0.3">
      <c r="A55" s="178">
        <v>30</v>
      </c>
      <c r="B55" s="17" t="s">
        <v>138</v>
      </c>
      <c r="C55" s="18" t="s">
        <v>153</v>
      </c>
      <c r="D55" s="19" t="s">
        <v>3</v>
      </c>
      <c r="E55" s="207">
        <v>46</v>
      </c>
      <c r="F55" s="120"/>
      <c r="G55" s="121"/>
    </row>
    <row r="56" spans="1:9" ht="15.75" thickBot="1" x14ac:dyDescent="0.3">
      <c r="A56" s="165"/>
      <c r="B56" s="166" t="s">
        <v>39</v>
      </c>
      <c r="C56" s="187" t="s">
        <v>85</v>
      </c>
      <c r="D56" s="188"/>
      <c r="E56" s="215"/>
      <c r="F56" s="120"/>
      <c r="G56" s="121"/>
    </row>
    <row r="57" spans="1:9" x14ac:dyDescent="0.25">
      <c r="A57" s="162"/>
      <c r="B57" s="163"/>
      <c r="C57" s="163"/>
      <c r="D57" s="163"/>
      <c r="E57" s="164"/>
      <c r="F57" s="124"/>
      <c r="G57" s="125"/>
    </row>
    <row r="58" spans="1:9" x14ac:dyDescent="0.25">
      <c r="A58" s="148" t="s">
        <v>13</v>
      </c>
      <c r="B58" s="144" t="s">
        <v>87</v>
      </c>
      <c r="C58" s="145" t="s">
        <v>43</v>
      </c>
      <c r="D58" s="146"/>
      <c r="E58" s="218"/>
      <c r="F58" s="109"/>
      <c r="G58" s="109"/>
    </row>
    <row r="59" spans="1:9" x14ac:dyDescent="0.25">
      <c r="A59" s="208">
        <v>31</v>
      </c>
      <c r="B59" s="103" t="s">
        <v>147</v>
      </c>
      <c r="C59" s="104" t="s">
        <v>86</v>
      </c>
      <c r="D59" s="105" t="s">
        <v>2</v>
      </c>
      <c r="E59" s="209">
        <v>2</v>
      </c>
      <c r="F59" s="114"/>
      <c r="G59" s="115"/>
    </row>
    <row r="60" spans="1:9" x14ac:dyDescent="0.25">
      <c r="A60" s="208">
        <v>32</v>
      </c>
      <c r="B60" s="103" t="s">
        <v>148</v>
      </c>
      <c r="C60" s="104" t="s">
        <v>89</v>
      </c>
      <c r="D60" s="105" t="s">
        <v>2</v>
      </c>
      <c r="E60" s="209">
        <v>2</v>
      </c>
      <c r="F60" s="120"/>
      <c r="G60" s="121"/>
    </row>
    <row r="61" spans="1:9" ht="15.75" thickBot="1" x14ac:dyDescent="0.3">
      <c r="A61" s="178">
        <v>33</v>
      </c>
      <c r="B61" s="17" t="s">
        <v>149</v>
      </c>
      <c r="C61" s="18" t="s">
        <v>90</v>
      </c>
      <c r="D61" s="19" t="s">
        <v>2</v>
      </c>
      <c r="E61" s="207">
        <v>1</v>
      </c>
      <c r="F61" s="124"/>
      <c r="G61" s="125"/>
    </row>
    <row r="62" spans="1:9" ht="15.75" thickBot="1" x14ac:dyDescent="0.3">
      <c r="A62" s="165"/>
      <c r="B62" s="166" t="s">
        <v>39</v>
      </c>
      <c r="C62" s="187" t="s">
        <v>88</v>
      </c>
      <c r="D62" s="188"/>
      <c r="E62" s="215"/>
      <c r="F62" s="109"/>
      <c r="G62" s="109"/>
    </row>
    <row r="63" spans="1:9" x14ac:dyDescent="0.25">
      <c r="A63" s="174"/>
      <c r="B63" s="1"/>
      <c r="C63" s="1"/>
      <c r="D63" s="1"/>
      <c r="E63" s="175"/>
      <c r="F63" s="109"/>
      <c r="G63" s="109"/>
    </row>
    <row r="64" spans="1:9" x14ac:dyDescent="0.25">
      <c r="A64" s="176" t="s">
        <v>13</v>
      </c>
      <c r="B64" s="13" t="s">
        <v>47</v>
      </c>
      <c r="C64" s="14" t="s">
        <v>48</v>
      </c>
      <c r="D64" s="15"/>
      <c r="E64" s="206"/>
      <c r="F64" s="109"/>
      <c r="G64" s="109"/>
      <c r="H64" s="109"/>
      <c r="I64" s="109"/>
    </row>
    <row r="65" spans="1:9" ht="15.75" thickBot="1" x14ac:dyDescent="0.3">
      <c r="A65" s="178">
        <v>34</v>
      </c>
      <c r="B65" s="17" t="s">
        <v>49</v>
      </c>
      <c r="C65" s="18" t="s">
        <v>91</v>
      </c>
      <c r="D65" s="19" t="s">
        <v>50</v>
      </c>
      <c r="E65" s="207">
        <v>53.4</v>
      </c>
      <c r="F65" s="109"/>
      <c r="G65" s="109"/>
      <c r="H65" s="109"/>
      <c r="I65" s="109"/>
    </row>
    <row r="66" spans="1:9" ht="15.75" thickBot="1" x14ac:dyDescent="0.3">
      <c r="A66" s="165"/>
      <c r="B66" s="166" t="s">
        <v>39</v>
      </c>
      <c r="C66" s="187" t="s">
        <v>51</v>
      </c>
      <c r="D66" s="188"/>
      <c r="E66" s="215"/>
      <c r="F66" s="114"/>
      <c r="G66" s="115"/>
      <c r="H66" s="109"/>
      <c r="I66" s="109"/>
    </row>
    <row r="67" spans="1:9" x14ac:dyDescent="0.25">
      <c r="A67" s="116"/>
      <c r="B67" s="117"/>
      <c r="C67" s="118"/>
      <c r="D67" s="119"/>
      <c r="E67" s="120"/>
      <c r="F67" s="120"/>
      <c r="G67" s="121"/>
      <c r="H67" s="109"/>
      <c r="I67" s="109"/>
    </row>
    <row r="68" spans="1:9" x14ac:dyDescent="0.25">
      <c r="A68" s="113"/>
      <c r="B68" s="122"/>
      <c r="C68" s="123"/>
      <c r="D68" s="113"/>
      <c r="E68" s="124"/>
      <c r="F68" s="124"/>
      <c r="G68" s="125"/>
      <c r="H68" s="109"/>
      <c r="I68" s="109"/>
    </row>
    <row r="69" spans="1:9" x14ac:dyDescent="0.25">
      <c r="A69" s="109"/>
      <c r="B69" s="109"/>
      <c r="C69" s="109"/>
      <c r="D69" s="109"/>
      <c r="E69" s="109"/>
      <c r="F69" s="109"/>
      <c r="G69" s="109"/>
      <c r="H69" s="109"/>
      <c r="I69" s="109"/>
    </row>
    <row r="70" spans="1:9" x14ac:dyDescent="0.25">
      <c r="A70" s="109"/>
      <c r="B70" s="109"/>
      <c r="C70" s="109"/>
      <c r="D70" s="109"/>
      <c r="E70" s="109"/>
      <c r="F70" s="109"/>
      <c r="G70" s="109"/>
      <c r="H70" s="109"/>
      <c r="I70" s="109"/>
    </row>
    <row r="71" spans="1:9" x14ac:dyDescent="0.25">
      <c r="A71" s="110"/>
      <c r="B71" s="111"/>
      <c r="C71" s="112"/>
      <c r="D71" s="113"/>
      <c r="E71" s="114"/>
      <c r="F71" s="114"/>
      <c r="G71" s="115"/>
      <c r="H71" s="109"/>
      <c r="I71" s="109"/>
    </row>
    <row r="72" spans="1:9" x14ac:dyDescent="0.25">
      <c r="A72" s="116"/>
      <c r="B72" s="117"/>
      <c r="C72" s="118"/>
      <c r="D72" s="119"/>
      <c r="E72" s="120"/>
      <c r="F72" s="120"/>
      <c r="G72" s="121"/>
      <c r="H72" s="109"/>
      <c r="I72" s="109"/>
    </row>
    <row r="73" spans="1:9" x14ac:dyDescent="0.25">
      <c r="A73" s="113"/>
      <c r="B73" s="122"/>
      <c r="C73" s="123"/>
      <c r="D73" s="113"/>
      <c r="E73" s="124"/>
      <c r="F73" s="124"/>
      <c r="G73" s="125"/>
      <c r="H73" s="109"/>
      <c r="I73" s="109"/>
    </row>
    <row r="74" spans="1:9" x14ac:dyDescent="0.25">
      <c r="A74" s="109"/>
      <c r="B74" s="109"/>
      <c r="C74" s="109"/>
      <c r="D74" s="109"/>
      <c r="E74" s="109"/>
      <c r="F74" s="109"/>
      <c r="G74" s="109"/>
      <c r="H74" s="109"/>
      <c r="I74" s="109"/>
    </row>
    <row r="75" spans="1:9" x14ac:dyDescent="0.25">
      <c r="A75" s="109"/>
      <c r="B75" s="109"/>
      <c r="C75" s="109"/>
      <c r="D75" s="109"/>
      <c r="E75" s="109"/>
      <c r="F75" s="109"/>
      <c r="G75" s="109"/>
      <c r="H75" s="109"/>
      <c r="I75" s="109"/>
    </row>
    <row r="76" spans="1:9" x14ac:dyDescent="0.25">
      <c r="A76" s="109"/>
      <c r="B76" s="109"/>
      <c r="C76" s="109"/>
      <c r="D76" s="109"/>
      <c r="E76" s="109"/>
      <c r="F76" s="109"/>
      <c r="G76" s="109"/>
      <c r="H76" s="109"/>
      <c r="I76" s="109"/>
    </row>
  </sheetData>
  <mergeCells count="2">
    <mergeCell ref="A1:B1"/>
    <mergeCell ref="A2:B2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kryci list SOUPIS</vt:lpstr>
      <vt:lpstr>rekapitulace SOUPIS</vt:lpstr>
      <vt:lpstr>slepy rozpocet</vt:lpstr>
      <vt:lpstr>-</vt:lpstr>
    </vt:vector>
  </TitlesOfParts>
  <Company>Aquion s.r.o.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Čapek</dc:creator>
  <cp:lastModifiedBy>Pavel Soukup</cp:lastModifiedBy>
  <cp:lastPrinted>2013-10-14T12:24:37Z</cp:lastPrinted>
  <dcterms:created xsi:type="dcterms:W3CDTF">2011-05-17T06:48:48Z</dcterms:created>
  <dcterms:modified xsi:type="dcterms:W3CDTF">2014-03-31T09:19:44Z</dcterms:modified>
</cp:coreProperties>
</file>