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5" windowWidth="19440" windowHeight="10035" firstSheet="4" activeTab="2"/>
  </bookViews>
  <sheets>
    <sheet name="návod k vyplnění" sheetId="7" r:id="rId1"/>
    <sheet name="správa veřejného osvětlení" sheetId="5" r:id="rId2"/>
    <sheet name="preventivní údržba" sheetId="1" r:id="rId3"/>
    <sheet name="pravidelná údržba" sheetId="4" r:id="rId4"/>
    <sheet name="havarijní údržba" sheetId="2" r:id="rId5"/>
    <sheet name="vánoční osvětlení" sheetId="3" r:id="rId6"/>
    <sheet name="celková cena" sheetId="6" r:id="rId7"/>
    <sheet name="Celkem pravidelná údržba" sheetId="14" r:id="rId8"/>
    <sheet name="Materiál pravidelná údržba" sheetId="15" r:id="rId9"/>
    <sheet name="Montáže pravidelná údržba" sheetId="16" r:id="rId10"/>
  </sheets>
  <calcPr calcId="145621"/>
</workbook>
</file>

<file path=xl/calcChain.xml><?xml version="1.0" encoding="utf-8"?>
<calcChain xmlns="http://schemas.openxmlformats.org/spreadsheetml/2006/main">
  <c r="F6" i="14" l="1"/>
  <c r="D24" i="4"/>
  <c r="D25" i="4"/>
  <c r="F2" i="16"/>
  <c r="F5" i="16" s="1"/>
  <c r="G3" i="14" s="1"/>
  <c r="F3" i="16"/>
  <c r="F4" i="16"/>
  <c r="F7" i="16"/>
  <c r="F8" i="16"/>
  <c r="F9" i="16"/>
  <c r="F10" i="16"/>
  <c r="F11" i="16"/>
  <c r="F12" i="16"/>
  <c r="F15" i="16"/>
  <c r="F16" i="16"/>
  <c r="F17" i="16"/>
  <c r="F18" i="16"/>
  <c r="F19" i="16"/>
  <c r="F20" i="16"/>
  <c r="F23" i="16"/>
  <c r="F24" i="16"/>
  <c r="F25" i="16"/>
  <c r="F26" i="16"/>
  <c r="F27" i="16"/>
  <c r="F28" i="16"/>
  <c r="F29" i="16"/>
  <c r="F30" i="16"/>
  <c r="F31" i="16"/>
  <c r="F32" i="16"/>
  <c r="F33" i="16"/>
  <c r="F34" i="16"/>
  <c r="F35" i="16"/>
  <c r="F36" i="16"/>
  <c r="F37" i="16"/>
  <c r="F38" i="16"/>
  <c r="F39" i="16"/>
  <c r="F40" i="16"/>
  <c r="F41" i="16"/>
  <c r="F42" i="16"/>
  <c r="F45" i="16"/>
  <c r="F46" i="16"/>
  <c r="F47" i="16"/>
  <c r="F48" i="16"/>
  <c r="F49" i="16"/>
  <c r="F50" i="16"/>
  <c r="F51" i="16"/>
  <c r="F52" i="16"/>
  <c r="F53" i="16"/>
  <c r="F54" i="16"/>
  <c r="F57" i="16"/>
  <c r="F58" i="16"/>
  <c r="F59" i="16"/>
  <c r="F60" i="16"/>
  <c r="F61" i="16"/>
  <c r="F62" i="16"/>
  <c r="F63" i="16"/>
  <c r="F64" i="16"/>
  <c r="F65" i="16"/>
  <c r="F66" i="16"/>
  <c r="F69" i="16"/>
  <c r="F70" i="16"/>
  <c r="F71" i="16"/>
  <c r="F72" i="16"/>
  <c r="F73" i="16"/>
  <c r="F74" i="16"/>
  <c r="F75" i="16"/>
  <c r="F76" i="16"/>
  <c r="F77" i="16"/>
  <c r="F80" i="16"/>
  <c r="F87" i="16" s="1"/>
  <c r="F81" i="16"/>
  <c r="F82" i="16"/>
  <c r="F83" i="16"/>
  <c r="F84" i="16"/>
  <c r="F85" i="16"/>
  <c r="F86" i="16"/>
  <c r="F89" i="16"/>
  <c r="F90" i="16"/>
  <c r="F91" i="16"/>
  <c r="F92" i="16"/>
  <c r="F93" i="16"/>
  <c r="F94" i="16"/>
  <c r="F95" i="16"/>
  <c r="F3" i="14"/>
  <c r="F4" i="14"/>
  <c r="F5" i="14"/>
  <c r="F7" i="14"/>
  <c r="F8" i="14"/>
  <c r="F9" i="14"/>
  <c r="F10" i="14"/>
  <c r="F11" i="14"/>
  <c r="F12" i="14"/>
  <c r="F13" i="14"/>
  <c r="F14" i="14"/>
  <c r="F15" i="14"/>
  <c r="F16" i="14"/>
  <c r="F17" i="14"/>
  <c r="F18" i="14"/>
  <c r="F19" i="14"/>
  <c r="F20" i="14"/>
  <c r="F21" i="14"/>
  <c r="F22" i="14"/>
  <c r="F23" i="14"/>
  <c r="F96" i="16" l="1"/>
  <c r="F13" i="16"/>
  <c r="G4" i="14" s="1"/>
  <c r="F43" i="16"/>
  <c r="G6" i="14" s="1"/>
  <c r="E6" i="14" s="1"/>
  <c r="D6" i="4" s="1"/>
  <c r="F55" i="16"/>
  <c r="G7" i="14" s="1"/>
  <c r="E7" i="14" s="1"/>
  <c r="D7" i="4" s="1"/>
  <c r="F78" i="16"/>
  <c r="F67" i="16"/>
  <c r="G8" i="14" s="1"/>
  <c r="E8" i="14" s="1"/>
  <c r="D8" i="4" s="1"/>
  <c r="F21" i="16"/>
  <c r="G5" i="14" s="1"/>
  <c r="E5" i="14" s="1"/>
  <c r="D5" i="4" s="1"/>
  <c r="G12" i="14"/>
  <c r="E12" i="14" s="1"/>
  <c r="D12" i="4" s="1"/>
  <c r="G21" i="14"/>
  <c r="G9" i="14"/>
  <c r="G11" i="14"/>
  <c r="E11" i="14" s="1"/>
  <c r="D11" i="4" s="1"/>
  <c r="G10" i="14"/>
  <c r="E10" i="14" s="1"/>
  <c r="D10" i="4" s="1"/>
  <c r="G14" i="14"/>
  <c r="G16" i="14"/>
  <c r="E16" i="14" s="1"/>
  <c r="D16" i="4" s="1"/>
  <c r="G18" i="14"/>
  <c r="G20" i="14"/>
  <c r="E20" i="14" s="1"/>
  <c r="D20" i="4" s="1"/>
  <c r="G13" i="14"/>
  <c r="G17" i="14"/>
  <c r="G15" i="14"/>
  <c r="E15" i="14" s="1"/>
  <c r="D15" i="4" s="1"/>
  <c r="G19" i="14"/>
  <c r="E19" i="14" s="1"/>
  <c r="D19" i="4" s="1"/>
  <c r="G22" i="14"/>
  <c r="G23" i="14"/>
  <c r="E23" i="14" s="1"/>
  <c r="D23" i="4" s="1"/>
  <c r="E22" i="14"/>
  <c r="D22" i="4" s="1"/>
  <c r="E18" i="14"/>
  <c r="D18" i="4" s="1"/>
  <c r="E21" i="14"/>
  <c r="D21" i="4" s="1"/>
  <c r="E17" i="14"/>
  <c r="D17" i="4" s="1"/>
  <c r="E13" i="14"/>
  <c r="D13" i="4" s="1"/>
  <c r="E4" i="14"/>
  <c r="D4" i="4" s="1"/>
  <c r="E14" i="14"/>
  <c r="D14" i="4" s="1"/>
  <c r="E9" i="14"/>
  <c r="D9" i="4" s="1"/>
  <c r="E3" i="14"/>
  <c r="D3" i="4" s="1"/>
  <c r="E3" i="4" s="1"/>
  <c r="F3" i="4" s="1"/>
  <c r="E3" i="1"/>
  <c r="F3" i="1" s="1"/>
  <c r="G3" i="1" s="1"/>
  <c r="I3" i="1" s="1"/>
  <c r="H3" i="1"/>
  <c r="E3" i="2"/>
  <c r="F3" i="2" s="1"/>
  <c r="G3" i="2" s="1"/>
  <c r="I3" i="2" s="1"/>
  <c r="E3" i="3"/>
  <c r="F3" i="3" s="1"/>
  <c r="G3" i="3" s="1"/>
  <c r="I3" i="3" s="1"/>
  <c r="H3" i="2" l="1"/>
  <c r="H3" i="3"/>
  <c r="G3" i="4"/>
  <c r="I3" i="4" s="1"/>
  <c r="H3" i="4"/>
  <c r="E3" i="5" l="1"/>
  <c r="F3" i="5" s="1"/>
  <c r="E4" i="1"/>
  <c r="E5" i="1"/>
  <c r="E6" i="1"/>
  <c r="E7" i="1"/>
  <c r="E4" i="2"/>
  <c r="E5" i="2" s="1"/>
  <c r="D6" i="6" s="1"/>
  <c r="E6" i="6" s="1"/>
  <c r="F6" i="6" s="1"/>
  <c r="C5" i="3"/>
  <c r="H6" i="3"/>
  <c r="E4" i="3"/>
  <c r="F4" i="3" s="1"/>
  <c r="E5" i="3"/>
  <c r="E6" i="3"/>
  <c r="F6" i="3" s="1"/>
  <c r="G6" i="3" s="1"/>
  <c r="I6" i="3" s="1"/>
  <c r="E4" i="4"/>
  <c r="E5" i="4"/>
  <c r="E6" i="4"/>
  <c r="E7" i="4"/>
  <c r="E8" i="4"/>
  <c r="E9" i="4"/>
  <c r="F9" i="4" s="1"/>
  <c r="E10" i="4"/>
  <c r="F10" i="4" s="1"/>
  <c r="E11" i="4"/>
  <c r="E12" i="4"/>
  <c r="H12" i="4" s="1"/>
  <c r="E13" i="4"/>
  <c r="E14" i="4"/>
  <c r="E15" i="4"/>
  <c r="E16" i="4"/>
  <c r="F16" i="4" s="1"/>
  <c r="E17" i="4"/>
  <c r="E18" i="4"/>
  <c r="F18" i="4" s="1"/>
  <c r="E19" i="4"/>
  <c r="F19" i="4" s="1"/>
  <c r="E20" i="4"/>
  <c r="H20" i="4" s="1"/>
  <c r="E21" i="4"/>
  <c r="E22" i="4"/>
  <c r="F22" i="4" s="1"/>
  <c r="E23" i="4"/>
  <c r="E24" i="4"/>
  <c r="F24" i="4" s="1"/>
  <c r="E25" i="4"/>
  <c r="H24" i="4" l="1"/>
  <c r="G24" i="4"/>
  <c r="I24" i="4" s="1"/>
  <c r="G9" i="4"/>
  <c r="H19" i="4"/>
  <c r="G10" i="4"/>
  <c r="I10" i="4" s="1"/>
  <c r="G19" i="4"/>
  <c r="I19" i="4" s="1"/>
  <c r="H4" i="3"/>
  <c r="H5" i="3"/>
  <c r="H7" i="3" s="1"/>
  <c r="F5" i="3"/>
  <c r="G5" i="3" s="1"/>
  <c r="F7" i="3"/>
  <c r="G4" i="3"/>
  <c r="I4" i="3" s="1"/>
  <c r="H4" i="2"/>
  <c r="H5" i="2" s="1"/>
  <c r="F4" i="2"/>
  <c r="H15" i="4"/>
  <c r="F15" i="4"/>
  <c r="G15" i="4" s="1"/>
  <c r="I15" i="4" s="1"/>
  <c r="F11" i="4"/>
  <c r="G11" i="4" s="1"/>
  <c r="I11" i="4" s="1"/>
  <c r="F25" i="4"/>
  <c r="G25" i="4" s="1"/>
  <c r="I25" i="4" s="1"/>
  <c r="H21" i="4"/>
  <c r="F21" i="4"/>
  <c r="G21" i="4" s="1"/>
  <c r="I21" i="4" s="1"/>
  <c r="F17" i="4"/>
  <c r="G17" i="4" s="1"/>
  <c r="I17" i="4" s="1"/>
  <c r="F14" i="4"/>
  <c r="G14" i="4" s="1"/>
  <c r="I14" i="4" s="1"/>
  <c r="H11" i="4"/>
  <c r="F20" i="4"/>
  <c r="G20" i="4" s="1"/>
  <c r="I20" i="4" s="1"/>
  <c r="H13" i="4"/>
  <c r="F13" i="4"/>
  <c r="G13" i="4" s="1"/>
  <c r="I13" i="4" s="1"/>
  <c r="G16" i="4"/>
  <c r="I16" i="4" s="1"/>
  <c r="G18" i="4"/>
  <c r="I18" i="4" s="1"/>
  <c r="H23" i="4"/>
  <c r="F23" i="4"/>
  <c r="G23" i="4" s="1"/>
  <c r="I23" i="4" s="1"/>
  <c r="F12" i="4"/>
  <c r="G12" i="4" s="1"/>
  <c r="I12" i="4" s="1"/>
  <c r="H16" i="4"/>
  <c r="G22" i="4"/>
  <c r="I22" i="4" s="1"/>
  <c r="F8" i="4"/>
  <c r="G8" i="4" s="1"/>
  <c r="I8" i="4" s="1"/>
  <c r="H8" i="4"/>
  <c r="H7" i="4"/>
  <c r="F7" i="4"/>
  <c r="G7" i="4" s="1"/>
  <c r="I7" i="4" s="1"/>
  <c r="F6" i="4"/>
  <c r="G6" i="4" s="1"/>
  <c r="I6" i="4" s="1"/>
  <c r="H5" i="4"/>
  <c r="F5" i="4"/>
  <c r="G5" i="4" s="1"/>
  <c r="I5" i="4" s="1"/>
  <c r="F4" i="4"/>
  <c r="G4" i="4" s="1"/>
  <c r="I4" i="4" s="1"/>
  <c r="H4" i="4"/>
  <c r="H7" i="1"/>
  <c r="F7" i="1"/>
  <c r="G7" i="1" s="1"/>
  <c r="I7" i="1" s="1"/>
  <c r="H6" i="1"/>
  <c r="F6" i="1"/>
  <c r="G6" i="1" s="1"/>
  <c r="I6" i="1" s="1"/>
  <c r="E8" i="1"/>
  <c r="D4" i="6" s="1"/>
  <c r="E4" i="6" s="1"/>
  <c r="F4" i="6" s="1"/>
  <c r="F5" i="1"/>
  <c r="H4" i="1"/>
  <c r="F4" i="1"/>
  <c r="G4" i="1" s="1"/>
  <c r="I4" i="1" s="1"/>
  <c r="G3" i="5"/>
  <c r="F4" i="5"/>
  <c r="I9" i="4"/>
  <c r="H6" i="6"/>
  <c r="H5" i="1"/>
  <c r="E26" i="4"/>
  <c r="D5" i="6" s="1"/>
  <c r="E5" i="6" s="1"/>
  <c r="F5" i="6" s="1"/>
  <c r="H22" i="4"/>
  <c r="H18" i="4"/>
  <c r="H14" i="4"/>
  <c r="H10" i="4"/>
  <c r="H6" i="4"/>
  <c r="H25" i="4"/>
  <c r="H17" i="4"/>
  <c r="H9" i="4"/>
  <c r="H3" i="5"/>
  <c r="H4" i="5" s="1"/>
  <c r="G6" i="6"/>
  <c r="I6" i="6" s="1"/>
  <c r="E4" i="5"/>
  <c r="D3" i="6" s="1"/>
  <c r="E3" i="6" s="1"/>
  <c r="F3" i="6" s="1"/>
  <c r="E7" i="3"/>
  <c r="D7" i="6" s="1"/>
  <c r="E7" i="6" s="1"/>
  <c r="F7" i="6" s="1"/>
  <c r="G4" i="2" l="1"/>
  <c r="F5" i="2"/>
  <c r="H26" i="4"/>
  <c r="F26" i="4"/>
  <c r="H8" i="1"/>
  <c r="G4" i="6"/>
  <c r="I4" i="6" s="1"/>
  <c r="H4" i="6"/>
  <c r="I26" i="4"/>
  <c r="G3" i="6"/>
  <c r="I3" i="6" s="1"/>
  <c r="H3" i="6"/>
  <c r="H7" i="6"/>
  <c r="G7" i="6"/>
  <c r="I7" i="6" s="1"/>
  <c r="H5" i="6"/>
  <c r="G5" i="1"/>
  <c r="F8" i="1"/>
  <c r="G5" i="6"/>
  <c r="I5" i="6" s="1"/>
  <c r="G26" i="4"/>
  <c r="E8" i="6"/>
  <c r="I3" i="5"/>
  <c r="I4" i="5" s="1"/>
  <c r="G4" i="5"/>
  <c r="I5" i="3"/>
  <c r="I7" i="3" s="1"/>
  <c r="G7" i="3"/>
  <c r="G5" i="2" l="1"/>
  <c r="I4" i="2"/>
  <c r="I5" i="2" s="1"/>
  <c r="H8" i="6"/>
  <c r="F8" i="6"/>
  <c r="G8" i="1"/>
  <c r="I5" i="1"/>
  <c r="I8" i="1" s="1"/>
  <c r="I8" i="6"/>
  <c r="G8" i="6"/>
</calcChain>
</file>

<file path=xl/sharedStrings.xml><?xml version="1.0" encoding="utf-8"?>
<sst xmlns="http://schemas.openxmlformats.org/spreadsheetml/2006/main" count="455" uniqueCount="161">
  <si>
    <t>Komplexní údržba spínacích rozvaděčů (21 ks), podružných rozvaděčů (19 ks)</t>
  </si>
  <si>
    <t>mj</t>
  </si>
  <si>
    <t>ks</t>
  </si>
  <si>
    <t>množství</t>
  </si>
  <si>
    <t>Kč za mj</t>
  </si>
  <si>
    <t>Kč za  4 roky bez DPH</t>
  </si>
  <si>
    <t>Kč za  4 roky s DPH</t>
  </si>
  <si>
    <t>Preventivní údržba</t>
  </si>
  <si>
    <t>Kč s DPH</t>
  </si>
  <si>
    <t>Kč bez DPH</t>
  </si>
  <si>
    <t>celkem</t>
  </si>
  <si>
    <r>
      <rPr>
        <sz val="7"/>
        <color theme="1"/>
        <rFont val="Arial"/>
        <family val="2"/>
        <charset val="238"/>
      </rPr>
      <t xml:space="preserve"> </t>
    </r>
    <r>
      <rPr>
        <sz val="11"/>
        <color theme="1"/>
        <rFont val="Arial"/>
        <family val="2"/>
        <charset val="238"/>
      </rPr>
      <t>Komplexní údržba svítidel 225 ks/rok</t>
    </r>
  </si>
  <si>
    <t>Komplexní údržba stožárů 862 ks/rok</t>
  </si>
  <si>
    <t xml:space="preserve">Měření tloušťky stěn ocelových stožárů cca 50 ks/rok </t>
  </si>
  <si>
    <t>Havarijní údžba údržba</t>
  </si>
  <si>
    <t xml:space="preserve">zaištění havarijního spojení </t>
  </si>
  <si>
    <t>Odstranění stožáru, včetně likdvidace</t>
  </si>
  <si>
    <t>hod</t>
  </si>
  <si>
    <t>Pravidelná revize dekorů vánočního osvětlení</t>
  </si>
  <si>
    <t xml:space="preserve">práce s plošinou </t>
  </si>
  <si>
    <t>vánoční osvětlení</t>
  </si>
  <si>
    <t>Pravidelná údržba</t>
  </si>
  <si>
    <t>výměna výbojky 70 W</t>
  </si>
  <si>
    <t>výměna dvířek</t>
  </si>
  <si>
    <t>výměna halogenu</t>
  </si>
  <si>
    <t>výměna krytu svítidla</t>
  </si>
  <si>
    <t xml:space="preserve">výměna stožáru včetně svítidla </t>
  </si>
  <si>
    <t>výměna svítidla</t>
  </si>
  <si>
    <t>Výměna svorkovnice</t>
  </si>
  <si>
    <t>výměna tlumivky 125 W</t>
  </si>
  <si>
    <t>výměna tlumivky 150 W</t>
  </si>
  <si>
    <t>výměna tlumivky 250 W</t>
  </si>
  <si>
    <t>výměna tlumivky 70 W</t>
  </si>
  <si>
    <t>výměna výbojky 100 W</t>
  </si>
  <si>
    <t>výměna výbojky 150 W</t>
  </si>
  <si>
    <t>výměna výbojky 210 W</t>
  </si>
  <si>
    <t>výměna výbojky 250 W</t>
  </si>
  <si>
    <t>výměna výbojky 350 W</t>
  </si>
  <si>
    <t>výměna výbojky HQI-E</t>
  </si>
  <si>
    <t>výměna výbojky PHK</t>
  </si>
  <si>
    <t>výměna zapalovače TR10</t>
  </si>
  <si>
    <t>Výměna zářivky 24 W</t>
  </si>
  <si>
    <t>Výměna zářivky 48 W</t>
  </si>
  <si>
    <t>výměna zapalovače TR11</t>
  </si>
  <si>
    <r>
      <rPr>
        <sz val="7"/>
        <color rgb="FF000000"/>
        <rFont val="Arial"/>
        <family val="2"/>
        <charset val="238"/>
      </rPr>
      <t xml:space="preserve">  </t>
    </r>
    <r>
      <rPr>
        <sz val="11"/>
        <color rgb="FF000000"/>
        <rFont val="Arial"/>
        <family val="2"/>
        <charset val="238"/>
      </rPr>
      <t xml:space="preserve">Montáž dekorů vánočního osvětlení </t>
    </r>
  </si>
  <si>
    <r>
      <rPr>
        <sz val="7"/>
        <color rgb="FF000000"/>
        <rFont val="Arial"/>
        <family val="2"/>
        <charset val="238"/>
      </rPr>
      <t xml:space="preserve"> </t>
    </r>
    <r>
      <rPr>
        <sz val="11"/>
        <color rgb="FF000000"/>
        <rFont val="Arial"/>
        <family val="2"/>
        <charset val="238"/>
      </rPr>
      <t>Demontáž dekorů vánočního osvětlení</t>
    </r>
  </si>
  <si>
    <t>Správa veřejného osvětlení</t>
  </si>
  <si>
    <t>měsíc</t>
  </si>
  <si>
    <t>komplet</t>
  </si>
  <si>
    <t>Celková cena</t>
  </si>
  <si>
    <t>správa veřejného osvětlení</t>
  </si>
  <si>
    <t>preventivní údržba</t>
  </si>
  <si>
    <t>havarijní údržba</t>
  </si>
  <si>
    <t>pravidelná údržba</t>
  </si>
  <si>
    <t>Cena za činnosti dle bodu 1. (správa VO) bude vypočítána jako soubor činností vykonávaných v jednom kalendářním měsíci, tzn., že výsledkem ocenění bude paušální částka za měsíc.</t>
  </si>
  <si>
    <t>Viz SOD čl. 3 bod 1 správa veřejného osvětlení</t>
  </si>
  <si>
    <t>Viz SOD čl. 3 bod 2.1 preventivní údržba</t>
  </si>
  <si>
    <t>Cena za činnosti dle bodu 2.1. (preventivní údržba VO) bude vypočítána jako soubor jednotlivých činností dle přiloženého výkazu za celou dobu platnosti smlouvy.</t>
  </si>
  <si>
    <t>Viz SOD čl. 3 bod 2.3 havarijní údržba</t>
  </si>
  <si>
    <t>Cena za činnosti dle bodu 2.3. (havarijní údržba VO) bude vypočítána jako soubor jednotlivých činností dle přiloženého výkazu za celou dobu platnosti smlouvy.</t>
  </si>
  <si>
    <t>Viz SOD čl. 3 bod 3 ostatní činnosti</t>
  </si>
  <si>
    <t>Viz SOD čl. 3 bod 2.2. pravidelná údržba</t>
  </si>
  <si>
    <t>Cena za činnosti dle bodu 3. (ostatní činnosti) bude vypočítána jako soubor jednotlivých činností dle přiloženého výkazu za celou dobu platnosti smlouvy.</t>
  </si>
  <si>
    <t>Návod k vyplnění rozpočtu</t>
  </si>
  <si>
    <t xml:space="preserve">Uchazeč je povinen vyplnit jen žlutě označená pole ostatní buňky se doplní automaticky. </t>
  </si>
  <si>
    <t>Uchazeč nesmí provádět zásahy do vložených vzorců.</t>
  </si>
  <si>
    <t>Uchazeč nesmí vkládat další položky</t>
  </si>
  <si>
    <t>Uchazeč po vytištění každý položkový rozpočet označí razítkem uchazeče a připojí podpis oprávněné osoby</t>
  </si>
  <si>
    <t xml:space="preserve"> V listě celková cena Uchazeč nevyplňuje žádné hodnoty, ale je povinen jej po doplnění všech částek v ostaních listech vytisknout spolu s ostatními rozpočty</t>
  </si>
  <si>
    <t>DPH %</t>
  </si>
  <si>
    <t>Úkon</t>
  </si>
  <si>
    <t>Popis</t>
  </si>
  <si>
    <t>Cena</t>
  </si>
  <si>
    <t>Množství</t>
  </si>
  <si>
    <t>Jedn</t>
  </si>
  <si>
    <t>Celkem</t>
  </si>
  <si>
    <t>A</t>
  </si>
  <si>
    <t>Vyp.ved.,přezk.a.zaj.vyp.st.,označ.,opět.zapnutí</t>
  </si>
  <si>
    <t>Zjištění stavu přípojkové skříně</t>
  </si>
  <si>
    <t>Demont.a opět.mont.krytu rozvadeče,rozvodnice</t>
  </si>
  <si>
    <t>CELKEM</t>
  </si>
  <si>
    <t>B</t>
  </si>
  <si>
    <t>Zjišt.stavu okruhu v prost.zvl.neb.do 5-ti vývodů</t>
  </si>
  <si>
    <t>okruh</t>
  </si>
  <si>
    <t>Demontáž halogenového svítidla</t>
  </si>
  <si>
    <t>Montáž halogenového svítidla</t>
  </si>
  <si>
    <t>Práce výšce  3 - 6 m</t>
  </si>
  <si>
    <t>C</t>
  </si>
  <si>
    <t>Demontáž krytu svítidla ASTRA 70W</t>
  </si>
  <si>
    <t>Montáž krytu svítidla ASTRA 70W</t>
  </si>
  <si>
    <t>D</t>
  </si>
  <si>
    <t>vyp.vedení a zajiš.proti nedovolenému zapnutí</t>
  </si>
  <si>
    <t>Demontáž stožáru FeZn v=6m</t>
  </si>
  <si>
    <t>Montáž stožáru FeZn v=6m</t>
  </si>
  <si>
    <t>Demontáž elektrovýzbroj stožáru pro 1 okruh</t>
  </si>
  <si>
    <t>Montáž elektrovýzbroj stožáru pro 1 okruh</t>
  </si>
  <si>
    <t>Demontáž svítidla ASTRA 70W</t>
  </si>
  <si>
    <t>Montáž svítidla ASTRA 70W</t>
  </si>
  <si>
    <t>pevné spojení pás.zemničů (nerozeb.)</t>
  </si>
  <si>
    <t>provizorní úprava terénu zem.tř.3</t>
  </si>
  <si>
    <t>m2</t>
  </si>
  <si>
    <t>označení kabelového vedení, spojky, pupinové skř.</t>
  </si>
  <si>
    <t>CYKY-CYKYm 3Cx1.5 mm2 750V (PU)</t>
  </si>
  <si>
    <t>m</t>
  </si>
  <si>
    <t>ukonč.vod.v rozv.vč.zap.a konc.do 2.5mm2</t>
  </si>
  <si>
    <t>ukonč.vod.v rozv.vč.zap.a konc.do 16mm2</t>
  </si>
  <si>
    <t>demontáž - výměna pojistk.vložka do 25 A</t>
  </si>
  <si>
    <t>montáž - výměna pojistk.vložka do 25 A</t>
  </si>
  <si>
    <t>Celk.prohl.el.zaříz.a vyhot.rev.zp.do 50.tis.mont.</t>
  </si>
  <si>
    <t>objem</t>
  </si>
  <si>
    <t>E</t>
  </si>
  <si>
    <t>F</t>
  </si>
  <si>
    <t>demontáž elektrovýzbroj stožáru pro 1 okruh</t>
  </si>
  <si>
    <t>montáž elektrovýzbroj stožáru pro 1 okruh</t>
  </si>
  <si>
    <t>G</t>
  </si>
  <si>
    <t>demont 1-fáz.transf.nn vest. 1prim.-2sek.do 200VA</t>
  </si>
  <si>
    <t>mont 1-fáz.transf.nn vest. 1prim.-2sek.do 200VA</t>
  </si>
  <si>
    <t>H</t>
  </si>
  <si>
    <t xml:space="preserve">Výměna výbojky </t>
  </si>
  <si>
    <t>I</t>
  </si>
  <si>
    <t>Demontáž krytu svítidla</t>
  </si>
  <si>
    <t>Montáž krytu svítidla</t>
  </si>
  <si>
    <t>Výměna zářivky</t>
  </si>
  <si>
    <t>Materiál</t>
  </si>
  <si>
    <t>CENA</t>
  </si>
  <si>
    <t>dvířka FeZn stožáru FeZn v=6m</t>
  </si>
  <si>
    <t>halogenová žárovka Rs7 120W/230V</t>
  </si>
  <si>
    <t>kryt svítidla ASTRA 70W polykarb</t>
  </si>
  <si>
    <t>svítidlo ASTRA 70W</t>
  </si>
  <si>
    <t>stožár FeZn v=6m</t>
  </si>
  <si>
    <t>výzbroj stožáru 1 okruh</t>
  </si>
  <si>
    <t>tlumivka 70W - sod.</t>
  </si>
  <si>
    <t>tlumivka 125W - sod.</t>
  </si>
  <si>
    <t>tlumivka 150W - sod.</t>
  </si>
  <si>
    <t>tlumivka 250W - sod.</t>
  </si>
  <si>
    <t>výbojka sodíková SHL 70W / E27</t>
  </si>
  <si>
    <t xml:space="preserve">výbojka sodíková elip.matn. 100W </t>
  </si>
  <si>
    <t xml:space="preserve">výbojka sodíková elip.matn. 150W </t>
  </si>
  <si>
    <t xml:space="preserve">výbojka sodíková SHLP 210W </t>
  </si>
  <si>
    <t xml:space="preserve">výbojka sodíková SON-T 250W </t>
  </si>
  <si>
    <t xml:space="preserve">výbojka sodíková NAV-E 350W </t>
  </si>
  <si>
    <t>výbojka HQI-E 70W</t>
  </si>
  <si>
    <t>výbojka PH</t>
  </si>
  <si>
    <t>zapalovač 70-400W</t>
  </si>
  <si>
    <t>zářivka 24W / E27</t>
  </si>
  <si>
    <t>zářivka 48W / E27</t>
  </si>
  <si>
    <t>REVIZE JEN V ÚKONU "D"</t>
  </si>
  <si>
    <t>BEZ DOPRAVY</t>
  </si>
  <si>
    <t xml:space="preserve">výměna zapalovače </t>
  </si>
  <si>
    <t>výměna výbojky PH</t>
  </si>
  <si>
    <t>výměna svítidla ASTRA 70W</t>
  </si>
  <si>
    <t>výměna stožáru FeZn v=6m + svítidlo ASTRA 70W</t>
  </si>
  <si>
    <t>výměna krytu svítidla ASTRA 70W polykarb</t>
  </si>
  <si>
    <t>výměna halogenové žárovky Rs7 120W/230V</t>
  </si>
  <si>
    <t>výměna dvířek FeZn stožáru FeZn v=6m</t>
  </si>
  <si>
    <t>Montáž</t>
  </si>
  <si>
    <t>Montáže</t>
  </si>
  <si>
    <t>Poznámka</t>
  </si>
  <si>
    <r>
      <t xml:space="preserve">Cena za činnosti dle bodu 2.2 bude vypočítána základě ocenění jednotlivých položkových rozpočtů předaných objednatelem. Celková cena činnost dle č. 2.2. bude stanovena jako předběžná na základě vybraných ukázkových případů odstraňování poruch pro jeden kalendářní rok a pro celou platnost smlouvy.Objednatel je povinen ocenit všechny položky uvedené ve výkazu výměr viz </t>
    </r>
    <r>
      <rPr>
        <i/>
        <sz val="11"/>
        <color rgb="FFFF0000"/>
        <rFont val="Times New Roman"/>
        <family val="1"/>
        <charset val="238"/>
      </rPr>
      <t>listy tohoto souboru "Materiál pravidelná údržba" a "Montáž pravidelná údržba"</t>
    </r>
  </si>
  <si>
    <t>Ceny v tomto listě se doplní automaticky po vyplněníl listů "Materiál pravidelná údržba a Montáž pravidlená údržba"</t>
  </si>
  <si>
    <t>Natírání stožárů  30 ks/rok</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</si>
</sst>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charset val="238"/>
      <scheme val="minor"/>
    </font>
    <font>
      <b/>
      <sz val="12"/>
      <color theme="1"/>
      <name val="Arial"/>
      <family val="2"/>
      <charset val="238"/>
    </font>
    <font>
      <sz val="11"/>
      <color theme="1"/>
      <name val="Arial"/>
      <family val="2"/>
      <charset val="238"/>
    </font>
    <font>
      <sz val="7"/>
      <color theme="1"/>
      <name val="Arial"/>
      <family val="2"/>
      <charset val="238"/>
    </font>
    <font>
      <b/>
      <sz val="11"/>
      <color theme="1"/>
      <name val="Arial"/>
      <family val="2"/>
      <charset val="238"/>
    </font>
    <font>
      <i/>
      <sz val="11"/>
      <color rgb="FF000000"/>
      <name val="Times New Roman"/>
      <family val="1"/>
      <charset val="238"/>
    </font>
    <font>
      <sz val="11"/>
      <color rgb="FF000000"/>
      <name val="Arial"/>
      <family val="2"/>
      <charset val="238"/>
    </font>
    <font>
      <sz val="7"/>
      <color rgb="FF000000"/>
      <name val="Arial"/>
      <family val="2"/>
      <charset val="238"/>
    </font>
    <font>
      <i/>
      <sz val="11"/>
      <color theme="1"/>
      <name val="Calibri"/>
      <family val="2"/>
      <charset val="238"/>
      <scheme val="minor"/>
    </font>
    <font>
      <sz val="12"/>
      <color theme="1"/>
      <name val="Arial"/>
      <family val="2"/>
      <charset val="238"/>
    </font>
    <font>
      <sz val="28"/>
      <color theme="1"/>
      <name val="Arial"/>
      <family val="2"/>
      <charset val="238"/>
    </font>
    <font>
      <sz val="11"/>
      <color rgb="FFFF0000"/>
      <name val="Calibri"/>
      <family val="2"/>
      <charset val="238"/>
      <scheme val="minor"/>
    </font>
    <font>
      <sz val="10"/>
      <name val="Arial"/>
      <charset val="238"/>
    </font>
    <font>
      <b/>
      <sz val="10"/>
      <name val="Arial"/>
      <family val="2"/>
      <charset val="238"/>
    </font>
    <font>
      <b/>
      <sz val="12"/>
      <color indexed="8"/>
      <name val="Arial"/>
      <family val="2"/>
      <charset val="238"/>
    </font>
    <font>
      <sz val="11"/>
      <color indexed="8"/>
      <name val="Arial"/>
      <family val="2"/>
      <charset val="238"/>
    </font>
    <font>
      <sz val="12"/>
      <color indexed="8"/>
      <name val="Arial"/>
      <family val="2"/>
      <charset val="238"/>
    </font>
    <font>
      <b/>
      <sz val="18"/>
      <color indexed="8"/>
      <name val="Arial"/>
      <family val="2"/>
      <charset val="238"/>
    </font>
    <font>
      <i/>
      <sz val="11"/>
      <color rgb="FFFF0000"/>
      <name val="Times New Roman"/>
      <family val="1"/>
      <charset val="238"/>
    </font>
    <font>
      <b/>
      <sz val="11"/>
      <color rgb="FFFF0000"/>
      <name val="Calibri"/>
      <family val="2"/>
      <charset val="238"/>
      <scheme val="minor"/>
    </font>
    <font>
      <sz val="14"/>
      <color rgb="FFFF0000"/>
      <name val="Calibri"/>
      <family val="2"/>
      <charset val="238"/>
      <scheme val="minor"/>
    </font>
    <font>
      <sz val="11"/>
      <name val="Arial"/>
      <family val="2"/>
      <charset val="238"/>
    </font>
    <font>
      <sz val="11"/>
      <color rgb="FFFF0000"/>
      <name val="Arial"/>
      <family val="2"/>
      <charset val="238"/>
    </font>
  </fonts>
  <fills count="4">
    <fill>
      <patternFill patternType="none"/>
    </fill>
    <fill>
      <patternFill patternType="gray125"/>
    </fill>
    <fill>
      <patternFill patternType="solid">
        <fgColor rgb="FFFFFF00"/>
        <bgColor indexed="64"/>
      </patternFill>
    </fill>
    <fill>
      <patternFill patternType="solid">
        <fgColor indexed="1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12" fillId="0" borderId="0"/>
  </cellStyleXfs>
  <cellXfs count="64">
    <xf numFmtId="0" fontId="0" fillId="0" borderId="0" xfId="0"/>
    <xf numFmtId="0" fontId="2" fillId="0" borderId="1" xfId="0" applyFont="1" applyBorder="1" applyAlignment="1">
      <alignment wrapText="1"/>
    </xf>
    <xf numFmtId="0" fontId="2"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0" xfId="0" applyFont="1"/>
    <xf numFmtId="0" fontId="4" fillId="0" borderId="1" xfId="0" applyFont="1" applyBorder="1"/>
    <xf numFmtId="0" fontId="1" fillId="0" borderId="1" xfId="0" applyFont="1" applyBorder="1" applyAlignment="1">
      <alignment horizontal="right" vertical="center" wrapText="1"/>
    </xf>
    <xf numFmtId="0" fontId="4" fillId="0" borderId="1" xfId="0" applyFont="1" applyBorder="1" applyAlignment="1">
      <alignment horizontal="right"/>
    </xf>
    <xf numFmtId="0" fontId="2" fillId="2" borderId="1" xfId="0" applyFont="1" applyFill="1" applyBorder="1" applyAlignment="1">
      <alignment wrapText="1"/>
    </xf>
    <xf numFmtId="0" fontId="4" fillId="0" borderId="0" xfId="0" applyFont="1"/>
    <xf numFmtId="0" fontId="9" fillId="0" borderId="1" xfId="0" applyFont="1" applyBorder="1" applyAlignment="1">
      <alignment horizontal="right" vertical="center" wrapText="1"/>
    </xf>
    <xf numFmtId="0" fontId="9" fillId="0" borderId="0" xfId="0" applyFont="1"/>
    <xf numFmtId="0" fontId="2" fillId="0" borderId="1" xfId="0" applyFont="1" applyFill="1" applyBorder="1" applyAlignment="1">
      <alignment wrapText="1"/>
    </xf>
    <xf numFmtId="0" fontId="10" fillId="0" borderId="0" xfId="0" applyFont="1"/>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6" fillId="0" borderId="1" xfId="0" applyFont="1" applyBorder="1" applyAlignment="1">
      <alignment horizontal="justify" vertical="center"/>
    </xf>
    <xf numFmtId="0" fontId="12" fillId="3" borderId="0" xfId="1" applyFill="1"/>
    <xf numFmtId="0" fontId="12" fillId="3" borderId="0" xfId="1" applyFill="1" applyAlignment="1">
      <alignment horizontal="center"/>
    </xf>
    <xf numFmtId="2" fontId="12" fillId="3" borderId="0" xfId="1" applyNumberFormat="1" applyFill="1"/>
    <xf numFmtId="0" fontId="12" fillId="0" borderId="0" xfId="1"/>
    <xf numFmtId="1" fontId="12" fillId="0" borderId="0" xfId="1" applyNumberFormat="1"/>
    <xf numFmtId="2" fontId="12" fillId="0" borderId="0" xfId="1" applyNumberFormat="1"/>
    <xf numFmtId="1" fontId="13" fillId="0" borderId="4" xfId="1" applyNumberFormat="1" applyFont="1" applyBorder="1"/>
    <xf numFmtId="0" fontId="13" fillId="0" borderId="4" xfId="1" applyFont="1" applyBorder="1"/>
    <xf numFmtId="2" fontId="13" fillId="0" borderId="4" xfId="1" applyNumberFormat="1" applyFont="1" applyBorder="1"/>
    <xf numFmtId="0" fontId="15" fillId="0" borderId="1" xfId="1" applyFont="1" applyBorder="1" applyAlignment="1">
      <alignment wrapText="1"/>
    </xf>
    <xf numFmtId="2" fontId="16" fillId="0" borderId="1" xfId="1" applyNumberFormat="1" applyFont="1" applyBorder="1" applyAlignment="1">
      <alignment horizontal="right" vertical="center" wrapText="1"/>
    </xf>
    <xf numFmtId="0" fontId="15" fillId="0" borderId="1" xfId="1" applyFont="1" applyBorder="1" applyAlignment="1">
      <alignment horizontal="justify" vertical="center" wrapText="1"/>
    </xf>
    <xf numFmtId="0" fontId="17" fillId="0" borderId="0" xfId="1" applyFont="1" applyFill="1" applyBorder="1" applyAlignment="1">
      <alignment horizontal="justify" vertical="center" wrapText="1"/>
    </xf>
    <xf numFmtId="0" fontId="13" fillId="0" borderId="0" xfId="1" applyFont="1" applyAlignment="1">
      <alignment horizontal="center"/>
    </xf>
    <xf numFmtId="0" fontId="19" fillId="0" borderId="0" xfId="0" applyFont="1"/>
    <xf numFmtId="0" fontId="11" fillId="0" borderId="0" xfId="0" applyFont="1"/>
    <xf numFmtId="0" fontId="20" fillId="0" borderId="0" xfId="0" applyFont="1"/>
    <xf numFmtId="2" fontId="12" fillId="2" borderId="0" xfId="1" applyNumberFormat="1" applyFill="1"/>
    <xf numFmtId="0" fontId="13" fillId="2" borderId="4" xfId="1" applyFont="1" applyFill="1" applyBorder="1"/>
    <xf numFmtId="0" fontId="12" fillId="2" borderId="0" xfId="1" applyFill="1"/>
    <xf numFmtId="2" fontId="16" fillId="2" borderId="1" xfId="1" applyNumberFormat="1" applyFont="1" applyFill="1" applyBorder="1" applyAlignment="1">
      <alignment horizontal="right" vertical="center" wrapText="1"/>
    </xf>
    <xf numFmtId="0" fontId="15" fillId="0" borderId="1" xfId="1" applyFont="1" applyFill="1" applyBorder="1" applyAlignment="1">
      <alignment wrapText="1"/>
    </xf>
    <xf numFmtId="0" fontId="15" fillId="0" borderId="1" xfId="1" applyFont="1" applyFill="1" applyBorder="1" applyAlignment="1">
      <alignment horizontal="justify" vertical="center" wrapText="1"/>
    </xf>
    <xf numFmtId="2" fontId="14" fillId="0" borderId="1" xfId="1" applyNumberFormat="1" applyFont="1" applyFill="1" applyBorder="1" applyAlignment="1">
      <alignment horizontal="right" vertical="center" wrapText="1"/>
    </xf>
    <xf numFmtId="2" fontId="1" fillId="0" borderId="1" xfId="0" applyNumberFormat="1" applyFont="1" applyFill="1" applyBorder="1" applyAlignment="1">
      <alignment horizontal="center" vertical="center" wrapText="1"/>
    </xf>
    <xf numFmtId="0" fontId="21" fillId="0" borderId="1" xfId="0" applyFont="1" applyFill="1" applyBorder="1" applyAlignment="1">
      <alignment horizontal="justify" vertical="center" wrapText="1"/>
    </xf>
    <xf numFmtId="0" fontId="21" fillId="0" borderId="1" xfId="0" applyFont="1" applyFill="1" applyBorder="1" applyAlignment="1">
      <alignment wrapText="1"/>
    </xf>
    <xf numFmtId="0" fontId="9" fillId="0" borderId="0" xfId="0" applyFont="1" applyAlignment="1">
      <alignment wrapText="1"/>
    </xf>
    <xf numFmtId="0" fontId="5" fillId="0" borderId="0" xfId="0" applyFont="1" applyAlignment="1">
      <alignment horizontal="justify" vertical="center" wrapText="1"/>
    </xf>
    <xf numFmtId="0" fontId="8" fillId="0" borderId="0" xfId="0" applyFont="1" applyAlignment="1">
      <alignment wrapText="1"/>
    </xf>
    <xf numFmtId="0" fontId="1" fillId="0" borderId="2" xfId="0" applyFont="1" applyBorder="1" applyAlignment="1">
      <alignment wrapText="1"/>
    </xf>
    <xf numFmtId="0" fontId="0" fillId="0" borderId="3" xfId="0" applyBorder="1" applyAlignment="1">
      <alignment wrapText="1"/>
    </xf>
    <xf numFmtId="0" fontId="1" fillId="0" borderId="2" xfId="0" applyFont="1" applyBorder="1" applyAlignment="1">
      <alignment horizontal="center" vertical="center" wrapText="1"/>
    </xf>
    <xf numFmtId="0" fontId="0" fillId="0" borderId="3" xfId="0" applyBorder="1" applyAlignment="1">
      <alignment horizontal="center" vertical="center" wrapText="1"/>
    </xf>
    <xf numFmtId="0" fontId="1" fillId="0" borderId="2" xfId="0" applyFont="1" applyBorder="1" applyAlignment="1">
      <alignment horizontal="left" vertical="center" wrapText="1"/>
    </xf>
    <xf numFmtId="0" fontId="0" fillId="0" borderId="3" xfId="0" applyBorder="1" applyAlignment="1">
      <alignment horizontal="left" vertical="center" wrapText="1"/>
    </xf>
    <xf numFmtId="0" fontId="1" fillId="0" borderId="2" xfId="0" applyFont="1" applyBorder="1" applyAlignment="1">
      <alignment vertical="center" wrapText="1"/>
    </xf>
    <xf numFmtId="0" fontId="0" fillId="0" borderId="3" xfId="0" applyBorder="1" applyAlignment="1">
      <alignment vertical="center" wrapText="1"/>
    </xf>
    <xf numFmtId="0" fontId="1" fillId="0" borderId="1" xfId="0" applyFont="1" applyBorder="1" applyAlignment="1">
      <alignment vertical="center" wrapText="1"/>
    </xf>
    <xf numFmtId="0" fontId="0" fillId="0" borderId="1" xfId="0" applyBorder="1" applyAlignment="1">
      <alignment vertical="center" wrapText="1"/>
    </xf>
    <xf numFmtId="0" fontId="14" fillId="0" borderId="2" xfId="1" applyFont="1" applyBorder="1" applyAlignment="1">
      <alignment horizontal="center" vertical="center" wrapText="1"/>
    </xf>
    <xf numFmtId="0" fontId="12" fillId="0" borderId="3" xfId="1" applyBorder="1" applyAlignment="1">
      <alignment horizontal="center" vertical="center" wrapText="1"/>
    </xf>
    <xf numFmtId="0" fontId="14" fillId="0" borderId="2" xfId="1" applyFont="1" applyBorder="1" applyAlignment="1">
      <alignment vertical="center" wrapText="1"/>
    </xf>
    <xf numFmtId="0" fontId="12" fillId="0" borderId="3" xfId="1" applyBorder="1" applyAlignment="1">
      <alignment vertical="center" wrapText="1"/>
    </xf>
    <xf numFmtId="0" fontId="14" fillId="0" borderId="2" xfId="1" applyFont="1" applyFill="1" applyBorder="1" applyAlignment="1">
      <alignment horizontal="center" vertical="center" wrapText="1"/>
    </xf>
    <xf numFmtId="0" fontId="12" fillId="0" borderId="3" xfId="1" applyFill="1" applyBorder="1" applyAlignment="1">
      <alignment horizontal="center" vertical="center" wrapText="1"/>
    </xf>
    <xf numFmtId="0" fontId="22" fillId="0" borderId="1" xfId="0" applyFont="1" applyBorder="1" applyAlignment="1">
      <alignment wrapText="1"/>
    </xf>
  </cellXfs>
  <cellStyles count="2">
    <cellStyle name="Normální" xfId="0" builtinId="0"/>
    <cellStyle name="Normální 2" xfId="1"/>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zoomScaleNormal="100" workbookViewId="0">
      <selection activeCell="A7" sqref="A7:I7"/>
    </sheetView>
  </sheetViews>
  <sheetFormatPr defaultRowHeight="15" x14ac:dyDescent="0.2"/>
  <cols>
    <col min="1" max="16384" width="9.140625" style="11"/>
  </cols>
  <sheetData>
    <row r="1" spans="1:9" ht="34.5" x14ac:dyDescent="0.45">
      <c r="A1" s="13" t="s">
        <v>63</v>
      </c>
    </row>
    <row r="6" spans="1:9" ht="31.5" customHeight="1" x14ac:dyDescent="0.2">
      <c r="A6" s="44" t="s">
        <v>64</v>
      </c>
      <c r="B6" s="44"/>
      <c r="C6" s="44"/>
      <c r="D6" s="44"/>
      <c r="E6" s="44"/>
      <c r="F6" s="44"/>
      <c r="G6" s="44"/>
      <c r="H6" s="44"/>
      <c r="I6" s="44"/>
    </row>
    <row r="7" spans="1:9" ht="35.25" customHeight="1" x14ac:dyDescent="0.2">
      <c r="A7" s="44" t="s">
        <v>68</v>
      </c>
      <c r="B7" s="44"/>
      <c r="C7" s="44"/>
      <c r="D7" s="44"/>
      <c r="E7" s="44"/>
      <c r="F7" s="44"/>
      <c r="G7" s="44"/>
      <c r="H7" s="44"/>
      <c r="I7" s="44"/>
    </row>
    <row r="8" spans="1:9" x14ac:dyDescent="0.2">
      <c r="A8" s="44" t="s">
        <v>65</v>
      </c>
      <c r="B8" s="44"/>
      <c r="C8" s="44"/>
      <c r="D8" s="44"/>
      <c r="E8" s="44"/>
      <c r="F8" s="44"/>
      <c r="G8" s="44"/>
      <c r="H8" s="44"/>
      <c r="I8" s="44"/>
    </row>
    <row r="9" spans="1:9" x14ac:dyDescent="0.2">
      <c r="A9" s="44" t="s">
        <v>66</v>
      </c>
      <c r="B9" s="44"/>
      <c r="C9" s="44"/>
      <c r="D9" s="44"/>
      <c r="E9" s="44"/>
      <c r="F9" s="44"/>
      <c r="G9" s="44"/>
      <c r="H9" s="44"/>
      <c r="I9" s="44"/>
    </row>
    <row r="10" spans="1:9" ht="30.75" customHeight="1" x14ac:dyDescent="0.2">
      <c r="A10" s="44" t="s">
        <v>67</v>
      </c>
      <c r="B10" s="44"/>
      <c r="C10" s="44"/>
      <c r="D10" s="44"/>
      <c r="E10" s="44"/>
      <c r="F10" s="44"/>
      <c r="G10" s="44"/>
      <c r="H10" s="44"/>
      <c r="I10" s="44"/>
    </row>
  </sheetData>
  <mergeCells count="5">
    <mergeCell ref="A6:I6"/>
    <mergeCell ref="A7:I7"/>
    <mergeCell ref="A8:I8"/>
    <mergeCell ref="A9:I9"/>
    <mergeCell ref="A10:I10"/>
  </mergeCells>
  <pageMargins left="0.7" right="0.7" top="0.78740157499999996" bottom="0.78740157499999996"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I8"/>
  <sheetViews>
    <sheetView zoomScaleNormal="100" workbookViewId="0">
      <selection activeCell="D3" sqref="D3"/>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47" t="s">
        <v>46</v>
      </c>
      <c r="B1" s="49" t="s">
        <v>1</v>
      </c>
      <c r="C1" s="49" t="s">
        <v>3</v>
      </c>
      <c r="D1" s="49" t="s">
        <v>4</v>
      </c>
      <c r="E1" s="49" t="s">
        <v>9</v>
      </c>
      <c r="F1" s="14" t="s">
        <v>69</v>
      </c>
      <c r="G1" s="49" t="s">
        <v>8</v>
      </c>
      <c r="H1" s="49" t="s">
        <v>5</v>
      </c>
      <c r="I1" s="49" t="s">
        <v>6</v>
      </c>
    </row>
    <row r="2" spans="1:9" ht="15.75" x14ac:dyDescent="0.25">
      <c r="A2" s="48"/>
      <c r="B2" s="50"/>
      <c r="C2" s="50"/>
      <c r="D2" s="50"/>
      <c r="E2" s="50"/>
      <c r="F2" s="15">
        <v>20</v>
      </c>
      <c r="G2" s="50"/>
      <c r="H2" s="50"/>
      <c r="I2" s="50"/>
    </row>
    <row r="3" spans="1:9" x14ac:dyDescent="0.25">
      <c r="A3" s="1" t="s">
        <v>46</v>
      </c>
      <c r="B3" s="1" t="s">
        <v>47</v>
      </c>
      <c r="C3" s="2">
        <v>12</v>
      </c>
      <c r="D3" s="8"/>
      <c r="E3" s="1">
        <f>D3*C3</f>
        <v>0</v>
      </c>
      <c r="F3" s="1">
        <f>0.01*F2*E3</f>
        <v>0</v>
      </c>
      <c r="G3" s="1">
        <f>F3+E3</f>
        <v>0</v>
      </c>
      <c r="H3" s="1">
        <f>4*E3</f>
        <v>0</v>
      </c>
      <c r="I3" s="1">
        <f>4*G3</f>
        <v>0</v>
      </c>
    </row>
    <row r="4" spans="1:9" x14ac:dyDescent="0.25">
      <c r="A4" s="4"/>
      <c r="B4" s="4"/>
      <c r="C4" s="4"/>
      <c r="D4" s="5" t="s">
        <v>10</v>
      </c>
      <c r="E4" s="5">
        <f>SUM(E3:E3)</f>
        <v>0</v>
      </c>
      <c r="F4" s="5">
        <f>SUM(F3:F3)</f>
        <v>0</v>
      </c>
      <c r="G4" s="5">
        <f>SUM(G3:G3)</f>
        <v>0</v>
      </c>
      <c r="H4" s="5">
        <f>SUM(H3:H3)</f>
        <v>0</v>
      </c>
      <c r="I4" s="5">
        <f>SUM(I3:I3)</f>
        <v>0</v>
      </c>
    </row>
    <row r="7" spans="1:9" x14ac:dyDescent="0.25">
      <c r="A7" s="9" t="s">
        <v>55</v>
      </c>
    </row>
    <row r="8" spans="1:9" ht="30" customHeight="1" x14ac:dyDescent="0.25">
      <c r="A8" s="45" t="s">
        <v>54</v>
      </c>
      <c r="B8" s="46"/>
      <c r="C8" s="46"/>
      <c r="D8" s="46"/>
      <c r="E8" s="46"/>
      <c r="F8" s="46"/>
      <c r="G8" s="46"/>
      <c r="H8" s="46"/>
      <c r="I8" s="46"/>
    </row>
  </sheetData>
  <mergeCells count="9">
    <mergeCell ref="A8:I8"/>
    <mergeCell ref="A1:A2"/>
    <mergeCell ref="B1:B2"/>
    <mergeCell ref="C1:C2"/>
    <mergeCell ref="D1:D2"/>
    <mergeCell ref="E1:E2"/>
    <mergeCell ref="G1:G2"/>
    <mergeCell ref="H1:H2"/>
    <mergeCell ref="I1:I2"/>
  </mergeCells>
  <pageMargins left="0.7" right="0.7" top="0.78740157499999996" bottom="0.78740157499999996" header="0.3" footer="0.3"/>
  <pageSetup paperSize="9" scale="9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12"/>
  <sheetViews>
    <sheetView tabSelected="1" zoomScaleNormal="100" workbookViewId="0">
      <selection activeCell="C5" sqref="C5"/>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51" t="s">
        <v>7</v>
      </c>
      <c r="B1" s="49" t="s">
        <v>1</v>
      </c>
      <c r="C1" s="49" t="s">
        <v>3</v>
      </c>
      <c r="D1" s="49" t="s">
        <v>4</v>
      </c>
      <c r="E1" s="49" t="s">
        <v>9</v>
      </c>
      <c r="F1" s="14" t="s">
        <v>69</v>
      </c>
      <c r="G1" s="49" t="s">
        <v>8</v>
      </c>
      <c r="H1" s="49" t="s">
        <v>5</v>
      </c>
      <c r="I1" s="49" t="s">
        <v>6</v>
      </c>
    </row>
    <row r="2" spans="1:9" ht="15.75" x14ac:dyDescent="0.25">
      <c r="A2" s="52"/>
      <c r="B2" s="50"/>
      <c r="C2" s="50"/>
      <c r="D2" s="50"/>
      <c r="E2" s="50"/>
      <c r="F2" s="15">
        <v>20</v>
      </c>
      <c r="G2" s="50"/>
      <c r="H2" s="50"/>
      <c r="I2" s="50"/>
    </row>
    <row r="3" spans="1:9" ht="29.25" x14ac:dyDescent="0.25">
      <c r="A3" s="1" t="s">
        <v>0</v>
      </c>
      <c r="B3" s="1" t="s">
        <v>2</v>
      </c>
      <c r="C3" s="2">
        <v>40</v>
      </c>
      <c r="D3" s="8"/>
      <c r="E3" s="1">
        <f>D3*C3</f>
        <v>0</v>
      </c>
      <c r="F3" s="1">
        <f>E3*0.01*F2</f>
        <v>0</v>
      </c>
      <c r="G3" s="1">
        <f>F3+E3</f>
        <v>0</v>
      </c>
      <c r="H3" s="1">
        <f>4*E3</f>
        <v>0</v>
      </c>
      <c r="I3" s="1">
        <f>4*G3</f>
        <v>0</v>
      </c>
    </row>
    <row r="4" spans="1:9" x14ac:dyDescent="0.25">
      <c r="A4" s="1" t="s">
        <v>12</v>
      </c>
      <c r="B4" s="1" t="s">
        <v>2</v>
      </c>
      <c r="C4" s="2">
        <v>862</v>
      </c>
      <c r="D4" s="8"/>
      <c r="E4" s="1">
        <f t="shared" ref="E4:E7" si="0">D4*C4</f>
        <v>0</v>
      </c>
      <c r="F4" s="1">
        <f>E4*0.01*F2</f>
        <v>0</v>
      </c>
      <c r="G4" s="1">
        <f t="shared" ref="G4:G7" si="1">F4+E4</f>
        <v>0</v>
      </c>
      <c r="H4" s="1">
        <f t="shared" ref="H4:H7" si="2">4*E4</f>
        <v>0</v>
      </c>
      <c r="I4" s="1">
        <f t="shared" ref="I4:I7" si="3">4*G4</f>
        <v>0</v>
      </c>
    </row>
    <row r="5" spans="1:9" x14ac:dyDescent="0.25">
      <c r="A5" s="63" t="s">
        <v>160</v>
      </c>
      <c r="B5" s="1" t="s">
        <v>2</v>
      </c>
      <c r="C5" s="2">
        <v>30</v>
      </c>
      <c r="D5" s="8"/>
      <c r="E5" s="1">
        <f t="shared" si="0"/>
        <v>0</v>
      </c>
      <c r="F5" s="1">
        <f>E5*0.01*F2</f>
        <v>0</v>
      </c>
      <c r="G5" s="1">
        <f t="shared" si="1"/>
        <v>0</v>
      </c>
      <c r="H5" s="1">
        <f t="shared" si="2"/>
        <v>0</v>
      </c>
      <c r="I5" s="1">
        <f t="shared" si="3"/>
        <v>0</v>
      </c>
    </row>
    <row r="6" spans="1:9" x14ac:dyDescent="0.25">
      <c r="A6" s="3" t="s">
        <v>11</v>
      </c>
      <c r="B6" s="1" t="s">
        <v>2</v>
      </c>
      <c r="C6" s="2">
        <v>225</v>
      </c>
      <c r="D6" s="8"/>
      <c r="E6" s="1">
        <f t="shared" si="0"/>
        <v>0</v>
      </c>
      <c r="F6" s="1">
        <f>E6*0.01*F2</f>
        <v>0</v>
      </c>
      <c r="G6" s="1">
        <f t="shared" si="1"/>
        <v>0</v>
      </c>
      <c r="H6" s="1">
        <f t="shared" si="2"/>
        <v>0</v>
      </c>
      <c r="I6" s="1">
        <f t="shared" si="3"/>
        <v>0</v>
      </c>
    </row>
    <row r="7" spans="1:9" ht="28.5" x14ac:dyDescent="0.25">
      <c r="A7" s="3" t="s">
        <v>13</v>
      </c>
      <c r="B7" s="1" t="s">
        <v>2</v>
      </c>
      <c r="C7" s="2">
        <v>50</v>
      </c>
      <c r="D7" s="8"/>
      <c r="E7" s="1">
        <f t="shared" si="0"/>
        <v>0</v>
      </c>
      <c r="F7" s="1">
        <f>E7*0.01*F2</f>
        <v>0</v>
      </c>
      <c r="G7" s="1">
        <f t="shared" si="1"/>
        <v>0</v>
      </c>
      <c r="H7" s="1">
        <f t="shared" si="2"/>
        <v>0</v>
      </c>
      <c r="I7" s="1">
        <f t="shared" si="3"/>
        <v>0</v>
      </c>
    </row>
    <row r="8" spans="1:9" x14ac:dyDescent="0.25">
      <c r="A8" s="4"/>
      <c r="B8" s="4"/>
      <c r="C8" s="4"/>
      <c r="D8" s="5" t="s">
        <v>10</v>
      </c>
      <c r="E8" s="5">
        <f>SUM(E3:E7)</f>
        <v>0</v>
      </c>
      <c r="F8" s="5">
        <f>SUM(F3:F7)</f>
        <v>0</v>
      </c>
      <c r="G8" s="5">
        <f t="shared" ref="G8:I8" si="4">SUM(G3:G7)</f>
        <v>0</v>
      </c>
      <c r="H8" s="5">
        <f t="shared" si="4"/>
        <v>0</v>
      </c>
      <c r="I8" s="5">
        <f t="shared" si="4"/>
        <v>0</v>
      </c>
    </row>
    <row r="11" spans="1:9" x14ac:dyDescent="0.25">
      <c r="A11" s="9" t="s">
        <v>56</v>
      </c>
    </row>
    <row r="12" spans="1:9" ht="29.25" customHeight="1" x14ac:dyDescent="0.25">
      <c r="A12" s="45" t="s">
        <v>57</v>
      </c>
      <c r="B12" s="46"/>
      <c r="C12" s="46"/>
      <c r="D12" s="46"/>
      <c r="E12" s="46"/>
      <c r="F12" s="46"/>
      <c r="G12" s="46"/>
      <c r="H12" s="46"/>
      <c r="I12" s="46"/>
    </row>
  </sheetData>
  <mergeCells count="9">
    <mergeCell ref="A12:I12"/>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I34"/>
  <sheetViews>
    <sheetView topLeftCell="A16" zoomScaleNormal="100" workbookViewId="0">
      <selection activeCell="A34" sqref="A34"/>
    </sheetView>
  </sheetViews>
  <sheetFormatPr defaultRowHeight="15" x14ac:dyDescent="0.25"/>
  <cols>
    <col min="1" max="1" width="50.7109375" customWidth="1"/>
    <col min="3" max="3" width="11.42578125" customWidth="1"/>
    <col min="4" max="4" width="10.7109375" customWidth="1"/>
    <col min="5" max="5" width="10.42578125" bestFit="1" customWidth="1"/>
    <col min="6" max="7" width="10.42578125" customWidth="1"/>
    <col min="8" max="8" width="19.42578125" bestFit="1" customWidth="1"/>
    <col min="9" max="9" width="17" bestFit="1" customWidth="1"/>
  </cols>
  <sheetData>
    <row r="1" spans="1:9" ht="15.75" x14ac:dyDescent="0.25">
      <c r="A1" s="53" t="s">
        <v>21</v>
      </c>
      <c r="B1" s="49" t="s">
        <v>1</v>
      </c>
      <c r="C1" s="49" t="s">
        <v>3</v>
      </c>
      <c r="D1" s="49" t="s">
        <v>4</v>
      </c>
      <c r="E1" s="49" t="s">
        <v>9</v>
      </c>
      <c r="F1" s="14" t="s">
        <v>69</v>
      </c>
      <c r="G1" s="49" t="s">
        <v>8</v>
      </c>
      <c r="H1" s="49" t="s">
        <v>5</v>
      </c>
      <c r="I1" s="49" t="s">
        <v>6</v>
      </c>
    </row>
    <row r="2" spans="1:9" ht="15.75" x14ac:dyDescent="0.25">
      <c r="A2" s="54"/>
      <c r="B2" s="50"/>
      <c r="C2" s="50"/>
      <c r="D2" s="50"/>
      <c r="E2" s="50"/>
      <c r="F2" s="15">
        <v>20</v>
      </c>
      <c r="G2" s="50"/>
      <c r="H2" s="50"/>
      <c r="I2" s="50"/>
    </row>
    <row r="3" spans="1:9" ht="15.75" x14ac:dyDescent="0.25">
      <c r="A3" s="1" t="s">
        <v>23</v>
      </c>
      <c r="B3" s="1" t="s">
        <v>2</v>
      </c>
      <c r="C3" s="10">
        <v>15</v>
      </c>
      <c r="D3" s="41">
        <f>'Celkem pravidelná údržba'!E3</f>
        <v>0</v>
      </c>
      <c r="E3" s="6">
        <f>D3*C3</f>
        <v>0</v>
      </c>
      <c r="F3" s="1">
        <f>E3*0.01*F2</f>
        <v>0</v>
      </c>
      <c r="G3" s="6">
        <f>E3+F3</f>
        <v>0</v>
      </c>
      <c r="H3" s="6">
        <f>E3*4</f>
        <v>0</v>
      </c>
      <c r="I3" s="6">
        <f>G3*4</f>
        <v>0</v>
      </c>
    </row>
    <row r="4" spans="1:9" ht="15.75" x14ac:dyDescent="0.25">
      <c r="A4" s="1" t="s">
        <v>24</v>
      </c>
      <c r="B4" s="1" t="s">
        <v>2</v>
      </c>
      <c r="C4" s="10">
        <v>5</v>
      </c>
      <c r="D4" s="41">
        <f>'Celkem pravidelná údržba'!E4</f>
        <v>0</v>
      </c>
      <c r="E4" s="6">
        <f t="shared" ref="E4:E25" si="0">D4*C4</f>
        <v>0</v>
      </c>
      <c r="F4" s="1">
        <f>E4*0.01*F2</f>
        <v>0</v>
      </c>
      <c r="G4" s="6">
        <f t="shared" ref="G4:G25" si="1">E4+F4</f>
        <v>0</v>
      </c>
      <c r="H4" s="6">
        <f t="shared" ref="H4:H25" si="2">E4*4</f>
        <v>0</v>
      </c>
      <c r="I4" s="6">
        <f t="shared" ref="I4:I25" si="3">G4*4</f>
        <v>0</v>
      </c>
    </row>
    <row r="5" spans="1:9" ht="15.75" x14ac:dyDescent="0.25">
      <c r="A5" s="1" t="s">
        <v>25</v>
      </c>
      <c r="B5" s="1" t="s">
        <v>2</v>
      </c>
      <c r="C5" s="10">
        <v>10</v>
      </c>
      <c r="D5" s="41">
        <f>'Celkem pravidelná údržba'!E5</f>
        <v>0</v>
      </c>
      <c r="E5" s="6">
        <f t="shared" si="0"/>
        <v>0</v>
      </c>
      <c r="F5" s="1">
        <f>E5*0.01*F2</f>
        <v>0</v>
      </c>
      <c r="G5" s="6">
        <f t="shared" si="1"/>
        <v>0</v>
      </c>
      <c r="H5" s="6">
        <f t="shared" si="2"/>
        <v>0</v>
      </c>
      <c r="I5" s="6">
        <f t="shared" si="3"/>
        <v>0</v>
      </c>
    </row>
    <row r="6" spans="1:9" ht="15.75" x14ac:dyDescent="0.25">
      <c r="A6" s="3" t="s">
        <v>26</v>
      </c>
      <c r="B6" s="1" t="s">
        <v>2</v>
      </c>
      <c r="C6" s="10">
        <v>15</v>
      </c>
      <c r="D6" s="41">
        <f>'Celkem pravidelná údržba'!E6</f>
        <v>0</v>
      </c>
      <c r="E6" s="6">
        <f t="shared" si="0"/>
        <v>0</v>
      </c>
      <c r="F6" s="1">
        <f>E6*0.01*F2</f>
        <v>0</v>
      </c>
      <c r="G6" s="6">
        <f t="shared" si="1"/>
        <v>0</v>
      </c>
      <c r="H6" s="6">
        <f t="shared" si="2"/>
        <v>0</v>
      </c>
      <c r="I6" s="6">
        <f t="shared" si="3"/>
        <v>0</v>
      </c>
    </row>
    <row r="7" spans="1:9" ht="15.75" x14ac:dyDescent="0.25">
      <c r="A7" s="3" t="s">
        <v>27</v>
      </c>
      <c r="B7" s="1" t="s">
        <v>2</v>
      </c>
      <c r="C7" s="10">
        <v>15</v>
      </c>
      <c r="D7" s="41">
        <f>'Celkem pravidelná údržba'!E7</f>
        <v>0</v>
      </c>
      <c r="E7" s="6">
        <f t="shared" si="0"/>
        <v>0</v>
      </c>
      <c r="F7" s="1">
        <f>E7*0.01*F2</f>
        <v>0</v>
      </c>
      <c r="G7" s="6">
        <f t="shared" si="1"/>
        <v>0</v>
      </c>
      <c r="H7" s="6">
        <f t="shared" si="2"/>
        <v>0</v>
      </c>
      <c r="I7" s="6">
        <f t="shared" si="3"/>
        <v>0</v>
      </c>
    </row>
    <row r="8" spans="1:9" ht="15.75" x14ac:dyDescent="0.25">
      <c r="A8" s="42" t="s">
        <v>28</v>
      </c>
      <c r="B8" s="1" t="s">
        <v>2</v>
      </c>
      <c r="C8" s="10">
        <v>8</v>
      </c>
      <c r="D8" s="41">
        <f>'Celkem pravidelná údržba'!E8</f>
        <v>0</v>
      </c>
      <c r="E8" s="6">
        <f t="shared" si="0"/>
        <v>0</v>
      </c>
      <c r="F8" s="1">
        <f>E8*0.01*F2</f>
        <v>0</v>
      </c>
      <c r="G8" s="6">
        <f t="shared" si="1"/>
        <v>0</v>
      </c>
      <c r="H8" s="6">
        <f t="shared" si="2"/>
        <v>0</v>
      </c>
      <c r="I8" s="6">
        <f t="shared" si="3"/>
        <v>0</v>
      </c>
    </row>
    <row r="9" spans="1:9" ht="15.75" x14ac:dyDescent="0.25">
      <c r="A9" s="42" t="s">
        <v>29</v>
      </c>
      <c r="B9" s="1" t="s">
        <v>2</v>
      </c>
      <c r="C9" s="10">
        <v>8</v>
      </c>
      <c r="D9" s="41">
        <f>'Celkem pravidelná údržba'!E9</f>
        <v>0</v>
      </c>
      <c r="E9" s="6">
        <f t="shared" si="0"/>
        <v>0</v>
      </c>
      <c r="F9" s="1">
        <f>E9*0.01*F2</f>
        <v>0</v>
      </c>
      <c r="G9" s="6">
        <f t="shared" si="1"/>
        <v>0</v>
      </c>
      <c r="H9" s="6">
        <f t="shared" si="2"/>
        <v>0</v>
      </c>
      <c r="I9" s="6">
        <f t="shared" si="3"/>
        <v>0</v>
      </c>
    </row>
    <row r="10" spans="1:9" ht="15.75" x14ac:dyDescent="0.25">
      <c r="A10" s="42" t="s">
        <v>30</v>
      </c>
      <c r="B10" s="1" t="s">
        <v>2</v>
      </c>
      <c r="C10" s="10">
        <v>10</v>
      </c>
      <c r="D10" s="41">
        <f>'Celkem pravidelná údržba'!E10</f>
        <v>0</v>
      </c>
      <c r="E10" s="6">
        <f t="shared" si="0"/>
        <v>0</v>
      </c>
      <c r="F10" s="1">
        <f>E10*0.01*F2</f>
        <v>0</v>
      </c>
      <c r="G10" s="6">
        <f t="shared" si="1"/>
        <v>0</v>
      </c>
      <c r="H10" s="6">
        <f t="shared" si="2"/>
        <v>0</v>
      </c>
      <c r="I10" s="6">
        <f t="shared" si="3"/>
        <v>0</v>
      </c>
    </row>
    <row r="11" spans="1:9" ht="15.75" x14ac:dyDescent="0.25">
      <c r="A11" s="42" t="s">
        <v>31</v>
      </c>
      <c r="B11" s="1" t="s">
        <v>2</v>
      </c>
      <c r="C11" s="10">
        <v>5</v>
      </c>
      <c r="D11" s="41">
        <f>'Celkem pravidelná údržba'!E11</f>
        <v>0</v>
      </c>
      <c r="E11" s="6">
        <f t="shared" si="0"/>
        <v>0</v>
      </c>
      <c r="F11" s="1">
        <f>E11*0.01*F2</f>
        <v>0</v>
      </c>
      <c r="G11" s="6">
        <f t="shared" si="1"/>
        <v>0</v>
      </c>
      <c r="H11" s="6">
        <f t="shared" si="2"/>
        <v>0</v>
      </c>
      <c r="I11" s="6">
        <f t="shared" si="3"/>
        <v>0</v>
      </c>
    </row>
    <row r="12" spans="1:9" ht="15.75" x14ac:dyDescent="0.25">
      <c r="A12" s="42" t="s">
        <v>32</v>
      </c>
      <c r="B12" s="1" t="s">
        <v>2</v>
      </c>
      <c r="C12" s="10">
        <v>10</v>
      </c>
      <c r="D12" s="41">
        <f>'Celkem pravidelná údržba'!E12</f>
        <v>0</v>
      </c>
      <c r="E12" s="6">
        <f t="shared" si="0"/>
        <v>0</v>
      </c>
      <c r="F12" s="1">
        <f>E12*0.01*F2</f>
        <v>0</v>
      </c>
      <c r="G12" s="6">
        <f t="shared" si="1"/>
        <v>0</v>
      </c>
      <c r="H12" s="6">
        <f t="shared" si="2"/>
        <v>0</v>
      </c>
      <c r="I12" s="6">
        <f t="shared" si="3"/>
        <v>0</v>
      </c>
    </row>
    <row r="13" spans="1:9" ht="15.75" x14ac:dyDescent="0.25">
      <c r="A13" s="42" t="s">
        <v>33</v>
      </c>
      <c r="B13" s="1" t="s">
        <v>2</v>
      </c>
      <c r="C13" s="10">
        <v>5</v>
      </c>
      <c r="D13" s="41">
        <f>'Celkem pravidelná údržba'!E13</f>
        <v>0</v>
      </c>
      <c r="E13" s="6">
        <f t="shared" si="0"/>
        <v>0</v>
      </c>
      <c r="F13" s="1">
        <f>E13*0.01*F2</f>
        <v>0</v>
      </c>
      <c r="G13" s="6">
        <f t="shared" si="1"/>
        <v>0</v>
      </c>
      <c r="H13" s="6">
        <f t="shared" si="2"/>
        <v>0</v>
      </c>
      <c r="I13" s="6">
        <f t="shared" si="3"/>
        <v>0</v>
      </c>
    </row>
    <row r="14" spans="1:9" ht="15.75" x14ac:dyDescent="0.25">
      <c r="A14" s="42" t="s">
        <v>34</v>
      </c>
      <c r="B14" s="1" t="s">
        <v>2</v>
      </c>
      <c r="C14" s="10">
        <v>50</v>
      </c>
      <c r="D14" s="41">
        <f>'Celkem pravidelná údržba'!E14</f>
        <v>0</v>
      </c>
      <c r="E14" s="6">
        <f t="shared" si="0"/>
        <v>0</v>
      </c>
      <c r="F14" s="1">
        <f>E14*0.01*F2</f>
        <v>0</v>
      </c>
      <c r="G14" s="6">
        <f t="shared" si="1"/>
        <v>0</v>
      </c>
      <c r="H14" s="6">
        <f t="shared" si="2"/>
        <v>0</v>
      </c>
      <c r="I14" s="6">
        <f t="shared" si="3"/>
        <v>0</v>
      </c>
    </row>
    <row r="15" spans="1:9" ht="15.75" x14ac:dyDescent="0.25">
      <c r="A15" s="42" t="s">
        <v>35</v>
      </c>
      <c r="B15" s="1" t="s">
        <v>2</v>
      </c>
      <c r="C15" s="10">
        <v>10</v>
      </c>
      <c r="D15" s="41">
        <f>'Celkem pravidelná údržba'!E15</f>
        <v>0</v>
      </c>
      <c r="E15" s="6">
        <f t="shared" si="0"/>
        <v>0</v>
      </c>
      <c r="F15" s="1">
        <f>E15*0.01*F2</f>
        <v>0</v>
      </c>
      <c r="G15" s="6">
        <f t="shared" si="1"/>
        <v>0</v>
      </c>
      <c r="H15" s="6">
        <f t="shared" si="2"/>
        <v>0</v>
      </c>
      <c r="I15" s="6">
        <f t="shared" si="3"/>
        <v>0</v>
      </c>
    </row>
    <row r="16" spans="1:9" ht="15.75" x14ac:dyDescent="0.25">
      <c r="A16" s="42" t="s">
        <v>36</v>
      </c>
      <c r="B16" s="1" t="s">
        <v>2</v>
      </c>
      <c r="C16" s="10">
        <v>10</v>
      </c>
      <c r="D16" s="41">
        <f>'Celkem pravidelná údržba'!E16</f>
        <v>0</v>
      </c>
      <c r="E16" s="6">
        <f t="shared" si="0"/>
        <v>0</v>
      </c>
      <c r="F16" s="1">
        <f>E16*0.01*F2</f>
        <v>0</v>
      </c>
      <c r="G16" s="6">
        <f t="shared" si="1"/>
        <v>0</v>
      </c>
      <c r="H16" s="6">
        <f t="shared" si="2"/>
        <v>0</v>
      </c>
      <c r="I16" s="6">
        <f t="shared" si="3"/>
        <v>0</v>
      </c>
    </row>
    <row r="17" spans="1:9" ht="15.75" x14ac:dyDescent="0.25">
      <c r="A17" s="42" t="s">
        <v>37</v>
      </c>
      <c r="B17" s="1" t="s">
        <v>2</v>
      </c>
      <c r="C17" s="10">
        <v>5</v>
      </c>
      <c r="D17" s="41">
        <f>'Celkem pravidelná údržba'!E17</f>
        <v>0</v>
      </c>
      <c r="E17" s="6">
        <f t="shared" si="0"/>
        <v>0</v>
      </c>
      <c r="F17" s="1">
        <f>E17*0.01*F2</f>
        <v>0</v>
      </c>
      <c r="G17" s="6">
        <f t="shared" si="1"/>
        <v>0</v>
      </c>
      <c r="H17" s="6">
        <f t="shared" si="2"/>
        <v>0</v>
      </c>
      <c r="I17" s="6">
        <f t="shared" si="3"/>
        <v>0</v>
      </c>
    </row>
    <row r="18" spans="1:9" ht="15.75" x14ac:dyDescent="0.25">
      <c r="A18" s="42" t="s">
        <v>22</v>
      </c>
      <c r="B18" s="1" t="s">
        <v>2</v>
      </c>
      <c r="C18" s="10">
        <v>120</v>
      </c>
      <c r="D18" s="41">
        <f>'Celkem pravidelná údržba'!E18</f>
        <v>0</v>
      </c>
      <c r="E18" s="6">
        <f t="shared" si="0"/>
        <v>0</v>
      </c>
      <c r="F18" s="1">
        <f>E18*0.01*F2</f>
        <v>0</v>
      </c>
      <c r="G18" s="6">
        <f t="shared" si="1"/>
        <v>0</v>
      </c>
      <c r="H18" s="6">
        <f t="shared" si="2"/>
        <v>0</v>
      </c>
      <c r="I18" s="6">
        <f t="shared" si="3"/>
        <v>0</v>
      </c>
    </row>
    <row r="19" spans="1:9" ht="15.75" x14ac:dyDescent="0.25">
      <c r="A19" s="42" t="s">
        <v>22</v>
      </c>
      <c r="B19" s="1" t="s">
        <v>2</v>
      </c>
      <c r="C19" s="10">
        <v>2</v>
      </c>
      <c r="D19" s="41">
        <f>'Celkem pravidelná údržba'!E19</f>
        <v>0</v>
      </c>
      <c r="E19" s="6">
        <f t="shared" si="0"/>
        <v>0</v>
      </c>
      <c r="F19" s="1">
        <f>E19*0.01*F2</f>
        <v>0</v>
      </c>
      <c r="G19" s="6">
        <f t="shared" si="1"/>
        <v>0</v>
      </c>
      <c r="H19" s="6">
        <f t="shared" si="2"/>
        <v>0</v>
      </c>
      <c r="I19" s="6">
        <f t="shared" si="3"/>
        <v>0</v>
      </c>
    </row>
    <row r="20" spans="1:9" ht="15.75" x14ac:dyDescent="0.25">
      <c r="A20" s="43" t="s">
        <v>38</v>
      </c>
      <c r="B20" s="1" t="s">
        <v>2</v>
      </c>
      <c r="C20" s="10">
        <v>2</v>
      </c>
      <c r="D20" s="41">
        <f>'Celkem pravidelná údržba'!E20</f>
        <v>0</v>
      </c>
      <c r="E20" s="6">
        <f t="shared" si="0"/>
        <v>0</v>
      </c>
      <c r="F20" s="1">
        <f>E20*0.01*F2</f>
        <v>0</v>
      </c>
      <c r="G20" s="6">
        <f t="shared" si="1"/>
        <v>0</v>
      </c>
      <c r="H20" s="6">
        <f t="shared" si="2"/>
        <v>0</v>
      </c>
      <c r="I20" s="6">
        <f t="shared" si="3"/>
        <v>0</v>
      </c>
    </row>
    <row r="21" spans="1:9" ht="15.75" x14ac:dyDescent="0.25">
      <c r="A21" s="42" t="s">
        <v>39</v>
      </c>
      <c r="B21" s="1" t="s">
        <v>2</v>
      </c>
      <c r="C21" s="10">
        <v>2</v>
      </c>
      <c r="D21" s="41">
        <f>'Celkem pravidelná údržba'!E21</f>
        <v>0</v>
      </c>
      <c r="E21" s="6">
        <f t="shared" si="0"/>
        <v>0</v>
      </c>
      <c r="F21" s="1">
        <f>E21*0.01*F2</f>
        <v>0</v>
      </c>
      <c r="G21" s="6">
        <f t="shared" si="1"/>
        <v>0</v>
      </c>
      <c r="H21" s="6">
        <f t="shared" si="2"/>
        <v>0</v>
      </c>
      <c r="I21" s="6">
        <f t="shared" si="3"/>
        <v>0</v>
      </c>
    </row>
    <row r="22" spans="1:9" ht="15.75" x14ac:dyDescent="0.25">
      <c r="A22" s="42" t="s">
        <v>40</v>
      </c>
      <c r="B22" s="1" t="s">
        <v>2</v>
      </c>
      <c r="C22" s="10">
        <v>20</v>
      </c>
      <c r="D22" s="41">
        <f>'Celkem pravidelná údržba'!E22</f>
        <v>0</v>
      </c>
      <c r="E22" s="6">
        <f t="shared" si="0"/>
        <v>0</v>
      </c>
      <c r="F22" s="1">
        <f>E22*0.01*F2</f>
        <v>0</v>
      </c>
      <c r="G22" s="6">
        <f t="shared" si="1"/>
        <v>0</v>
      </c>
      <c r="H22" s="6">
        <f t="shared" si="2"/>
        <v>0</v>
      </c>
      <c r="I22" s="6">
        <f t="shared" si="3"/>
        <v>0</v>
      </c>
    </row>
    <row r="23" spans="1:9" ht="15.75" x14ac:dyDescent="0.25">
      <c r="A23" s="42" t="s">
        <v>43</v>
      </c>
      <c r="B23" s="1" t="s">
        <v>2</v>
      </c>
      <c r="C23" s="10">
        <v>30</v>
      </c>
      <c r="D23" s="41">
        <f>'Celkem pravidelná údržba'!E23</f>
        <v>0</v>
      </c>
      <c r="E23" s="6">
        <f t="shared" si="0"/>
        <v>0</v>
      </c>
      <c r="F23" s="1">
        <f>E23*0.01*F2</f>
        <v>0</v>
      </c>
      <c r="G23" s="6">
        <f t="shared" si="1"/>
        <v>0</v>
      </c>
      <c r="H23" s="6">
        <f t="shared" si="2"/>
        <v>0</v>
      </c>
      <c r="I23" s="6">
        <f t="shared" si="3"/>
        <v>0</v>
      </c>
    </row>
    <row r="24" spans="1:9" ht="15.75" x14ac:dyDescent="0.25">
      <c r="A24" s="42" t="s">
        <v>41</v>
      </c>
      <c r="B24" s="1" t="s">
        <v>2</v>
      </c>
      <c r="C24" s="10">
        <v>3</v>
      </c>
      <c r="D24" s="41">
        <f>'Celkem pravidelná údržba'!E24</f>
        <v>0</v>
      </c>
      <c r="E24" s="6">
        <f t="shared" si="0"/>
        <v>0</v>
      </c>
      <c r="F24" s="1">
        <f>E24*0.01*F2</f>
        <v>0</v>
      </c>
      <c r="G24" s="6">
        <f t="shared" si="1"/>
        <v>0</v>
      </c>
      <c r="H24" s="6">
        <f t="shared" si="2"/>
        <v>0</v>
      </c>
      <c r="I24" s="6">
        <f t="shared" si="3"/>
        <v>0</v>
      </c>
    </row>
    <row r="25" spans="1:9" ht="15.75" x14ac:dyDescent="0.25">
      <c r="A25" s="42" t="s">
        <v>42</v>
      </c>
      <c r="B25" s="1" t="s">
        <v>2</v>
      </c>
      <c r="C25" s="10">
        <v>2</v>
      </c>
      <c r="D25" s="41">
        <f>'Celkem pravidelná údržba'!E25</f>
        <v>0</v>
      </c>
      <c r="E25" s="6">
        <f t="shared" si="0"/>
        <v>0</v>
      </c>
      <c r="F25" s="1">
        <f>E25*0.01*F2</f>
        <v>0</v>
      </c>
      <c r="G25" s="6">
        <f t="shared" si="1"/>
        <v>0</v>
      </c>
      <c r="H25" s="6">
        <f t="shared" si="2"/>
        <v>0</v>
      </c>
      <c r="I25" s="6">
        <f t="shared" si="3"/>
        <v>0</v>
      </c>
    </row>
    <row r="26" spans="1:9" x14ac:dyDescent="0.25">
      <c r="A26" s="4"/>
      <c r="B26" s="4"/>
      <c r="C26" s="4"/>
      <c r="D26" s="5" t="s">
        <v>10</v>
      </c>
      <c r="E26" s="7">
        <f>SUM(E3:E25)</f>
        <v>0</v>
      </c>
      <c r="F26" s="7">
        <f>SUM(F3:F25)</f>
        <v>0</v>
      </c>
      <c r="G26" s="7">
        <f>SUM(G3:G25)</f>
        <v>0</v>
      </c>
      <c r="H26" s="7">
        <f>SUM(H3:H25)</f>
        <v>0</v>
      </c>
      <c r="I26" s="7">
        <f>SUM(I3:I25)</f>
        <v>0</v>
      </c>
    </row>
    <row r="29" spans="1:9" x14ac:dyDescent="0.25">
      <c r="A29" s="9" t="s">
        <v>61</v>
      </c>
    </row>
    <row r="30" spans="1:9" ht="45" customHeight="1" x14ac:dyDescent="0.25">
      <c r="A30" s="45" t="s">
        <v>158</v>
      </c>
      <c r="B30" s="46"/>
      <c r="C30" s="46"/>
      <c r="D30" s="46"/>
      <c r="E30" s="46"/>
      <c r="F30" s="46"/>
      <c r="G30" s="46"/>
      <c r="H30" s="46"/>
      <c r="I30" s="46"/>
    </row>
    <row r="33" spans="1:5" x14ac:dyDescent="0.25">
      <c r="A33" s="31" t="s">
        <v>157</v>
      </c>
      <c r="B33" s="32"/>
      <c r="C33" s="32"/>
      <c r="D33" s="32"/>
      <c r="E33" s="32"/>
    </row>
    <row r="34" spans="1:5" ht="18.75" x14ac:dyDescent="0.3">
      <c r="A34" s="33" t="s">
        <v>159</v>
      </c>
      <c r="B34" s="32"/>
      <c r="C34" s="32"/>
      <c r="D34" s="32"/>
      <c r="E34" s="32"/>
    </row>
  </sheetData>
  <mergeCells count="9">
    <mergeCell ref="A30:I30"/>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9"/>
  <sheetViews>
    <sheetView zoomScaleNormal="100" workbookViewId="0">
      <selection activeCell="C18" sqref="C18"/>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53" t="s">
        <v>14</v>
      </c>
      <c r="B1" s="49" t="s">
        <v>1</v>
      </c>
      <c r="C1" s="49" t="s">
        <v>3</v>
      </c>
      <c r="D1" s="49" t="s">
        <v>4</v>
      </c>
      <c r="E1" s="49" t="s">
        <v>9</v>
      </c>
      <c r="F1" s="14" t="s">
        <v>69</v>
      </c>
      <c r="G1" s="49" t="s">
        <v>8</v>
      </c>
      <c r="H1" s="49" t="s">
        <v>5</v>
      </c>
      <c r="I1" s="49" t="s">
        <v>6</v>
      </c>
    </row>
    <row r="2" spans="1:9" ht="15.75" x14ac:dyDescent="0.25">
      <c r="A2" s="54"/>
      <c r="B2" s="50"/>
      <c r="C2" s="50"/>
      <c r="D2" s="50"/>
      <c r="E2" s="50"/>
      <c r="F2" s="15">
        <v>20</v>
      </c>
      <c r="G2" s="50"/>
      <c r="H2" s="50"/>
      <c r="I2" s="50"/>
    </row>
    <row r="3" spans="1:9" x14ac:dyDescent="0.25">
      <c r="A3" s="1" t="s">
        <v>15</v>
      </c>
      <c r="B3" s="1" t="s">
        <v>2</v>
      </c>
      <c r="C3" s="2">
        <v>3</v>
      </c>
      <c r="D3" s="8"/>
      <c r="E3" s="1">
        <f>D3*C3</f>
        <v>0</v>
      </c>
      <c r="F3" s="1">
        <f>E3*0.01*F2</f>
        <v>0</v>
      </c>
      <c r="G3" s="1">
        <f>F3+E3</f>
        <v>0</v>
      </c>
      <c r="H3" s="1">
        <f>4*E3</f>
        <v>0</v>
      </c>
      <c r="I3" s="1">
        <f>4*G3</f>
        <v>0</v>
      </c>
    </row>
    <row r="4" spans="1:9" x14ac:dyDescent="0.25">
      <c r="A4" s="1" t="s">
        <v>16</v>
      </c>
      <c r="B4" s="1" t="s">
        <v>2</v>
      </c>
      <c r="C4" s="2">
        <v>3</v>
      </c>
      <c r="D4" s="8"/>
      <c r="E4" s="1">
        <f>D4*C4</f>
        <v>0</v>
      </c>
      <c r="F4" s="1">
        <f>E4*0.01*F2</f>
        <v>0</v>
      </c>
      <c r="G4" s="1">
        <f>F4+E4</f>
        <v>0</v>
      </c>
      <c r="H4" s="1">
        <f>4*E4</f>
        <v>0</v>
      </c>
      <c r="I4" s="1">
        <f>4*G4</f>
        <v>0</v>
      </c>
    </row>
    <row r="5" spans="1:9" x14ac:dyDescent="0.25">
      <c r="A5" s="4"/>
      <c r="B5" s="4"/>
      <c r="C5" s="4"/>
      <c r="D5" s="5" t="s">
        <v>10</v>
      </c>
      <c r="E5" s="5">
        <f>SUM(E3:E4)</f>
        <v>0</v>
      </c>
      <c r="F5" s="5">
        <f>SUM(F3:F4)</f>
        <v>0</v>
      </c>
      <c r="G5" s="5">
        <f t="shared" ref="G5:I5" si="0">SUM(G3:G4)</f>
        <v>0</v>
      </c>
      <c r="H5" s="5">
        <f t="shared" si="0"/>
        <v>0</v>
      </c>
      <c r="I5" s="5">
        <f t="shared" si="0"/>
        <v>0</v>
      </c>
    </row>
    <row r="8" spans="1:9" x14ac:dyDescent="0.25">
      <c r="A8" s="9" t="s">
        <v>58</v>
      </c>
    </row>
    <row r="9" spans="1:9" ht="29.25" customHeight="1" x14ac:dyDescent="0.25">
      <c r="A9" s="45" t="s">
        <v>59</v>
      </c>
      <c r="B9" s="46"/>
      <c r="C9" s="46"/>
      <c r="D9" s="46"/>
      <c r="E9" s="46"/>
      <c r="F9" s="46"/>
      <c r="G9" s="46"/>
      <c r="H9" s="46"/>
      <c r="I9" s="46"/>
    </row>
  </sheetData>
  <mergeCells count="9">
    <mergeCell ref="A9:I9"/>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11"/>
  <sheetViews>
    <sheetView zoomScaleNormal="100" workbookViewId="0">
      <selection activeCell="D3" sqref="D3"/>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55" t="s">
        <v>20</v>
      </c>
      <c r="B1" s="49" t="s">
        <v>1</v>
      </c>
      <c r="C1" s="49" t="s">
        <v>3</v>
      </c>
      <c r="D1" s="49" t="s">
        <v>4</v>
      </c>
      <c r="E1" s="49" t="s">
        <v>9</v>
      </c>
      <c r="F1" s="14" t="s">
        <v>69</v>
      </c>
      <c r="G1" s="49" t="s">
        <v>8</v>
      </c>
      <c r="H1" s="49" t="s">
        <v>5</v>
      </c>
      <c r="I1" s="49" t="s">
        <v>6</v>
      </c>
    </row>
    <row r="2" spans="1:9" ht="15.75" x14ac:dyDescent="0.25">
      <c r="A2" s="56"/>
      <c r="B2" s="50"/>
      <c r="C2" s="50"/>
      <c r="D2" s="50"/>
      <c r="E2" s="50"/>
      <c r="F2" s="15">
        <v>20</v>
      </c>
      <c r="G2" s="50"/>
      <c r="H2" s="50"/>
      <c r="I2" s="50"/>
    </row>
    <row r="3" spans="1:9" x14ac:dyDescent="0.25">
      <c r="A3" s="16" t="s">
        <v>44</v>
      </c>
      <c r="B3" s="1" t="s">
        <v>2</v>
      </c>
      <c r="C3" s="2">
        <v>56</v>
      </c>
      <c r="D3" s="8"/>
      <c r="E3" s="1">
        <f>D3*C3</f>
        <v>0</v>
      </c>
      <c r="F3" s="1">
        <f>E3*0.21</f>
        <v>0</v>
      </c>
      <c r="G3" s="1">
        <f>F3+E3</f>
        <v>0</v>
      </c>
      <c r="H3" s="1">
        <f>4*E3</f>
        <v>0</v>
      </c>
      <c r="I3" s="1">
        <f>4*G3</f>
        <v>0</v>
      </c>
    </row>
    <row r="4" spans="1:9" x14ac:dyDescent="0.25">
      <c r="A4" s="16" t="s">
        <v>45</v>
      </c>
      <c r="B4" s="1" t="s">
        <v>2</v>
      </c>
      <c r="C4" s="2">
        <v>56</v>
      </c>
      <c r="D4" s="8"/>
      <c r="E4" s="1">
        <f t="shared" ref="E4:E6" si="0">D4*C4</f>
        <v>0</v>
      </c>
      <c r="F4" s="1">
        <f t="shared" ref="F4:F6" si="1">E4*0.21</f>
        <v>0</v>
      </c>
      <c r="G4" s="1">
        <f t="shared" ref="G4:G6" si="2">F4+E4</f>
        <v>0</v>
      </c>
      <c r="H4" s="1">
        <f t="shared" ref="H4:H6" si="3">4*E4</f>
        <v>0</v>
      </c>
      <c r="I4" s="1">
        <f t="shared" ref="I4:I6" si="4">4*G4</f>
        <v>0</v>
      </c>
    </row>
    <row r="5" spans="1:9" x14ac:dyDescent="0.25">
      <c r="A5" s="16" t="s">
        <v>18</v>
      </c>
      <c r="B5" s="1" t="s">
        <v>2</v>
      </c>
      <c r="C5" s="2">
        <f>56/2</f>
        <v>28</v>
      </c>
      <c r="D5" s="8"/>
      <c r="E5" s="1">
        <f t="shared" si="0"/>
        <v>0</v>
      </c>
      <c r="F5" s="1">
        <f t="shared" si="1"/>
        <v>0</v>
      </c>
      <c r="G5" s="1">
        <f t="shared" si="2"/>
        <v>0</v>
      </c>
      <c r="H5" s="1">
        <f t="shared" si="3"/>
        <v>0</v>
      </c>
      <c r="I5" s="1">
        <f t="shared" si="4"/>
        <v>0</v>
      </c>
    </row>
    <row r="6" spans="1:9" x14ac:dyDescent="0.25">
      <c r="A6" s="3" t="s">
        <v>19</v>
      </c>
      <c r="B6" s="1" t="s">
        <v>17</v>
      </c>
      <c r="C6" s="2">
        <v>32</v>
      </c>
      <c r="D6" s="8"/>
      <c r="E6" s="1">
        <f t="shared" si="0"/>
        <v>0</v>
      </c>
      <c r="F6" s="1">
        <f t="shared" si="1"/>
        <v>0</v>
      </c>
      <c r="G6" s="1">
        <f t="shared" si="2"/>
        <v>0</v>
      </c>
      <c r="H6" s="1">
        <f t="shared" si="3"/>
        <v>0</v>
      </c>
      <c r="I6" s="1">
        <f t="shared" si="4"/>
        <v>0</v>
      </c>
    </row>
    <row r="7" spans="1:9" x14ac:dyDescent="0.25">
      <c r="A7" s="4"/>
      <c r="B7" s="4"/>
      <c r="C7" s="4"/>
      <c r="D7" s="5" t="s">
        <v>10</v>
      </c>
      <c r="E7" s="5">
        <f>SUM(E3:E6)</f>
        <v>0</v>
      </c>
      <c r="F7" s="5">
        <f>SUM(F3:F6)</f>
        <v>0</v>
      </c>
      <c r="G7" s="5">
        <f t="shared" ref="G7:I7" si="5">SUM(G3:G6)</f>
        <v>0</v>
      </c>
      <c r="H7" s="5">
        <f t="shared" si="5"/>
        <v>0</v>
      </c>
      <c r="I7" s="5">
        <f t="shared" si="5"/>
        <v>0</v>
      </c>
    </row>
    <row r="10" spans="1:9" x14ac:dyDescent="0.25">
      <c r="A10" s="9" t="s">
        <v>60</v>
      </c>
    </row>
    <row r="11" spans="1:9" ht="30" customHeight="1" x14ac:dyDescent="0.25">
      <c r="A11" s="45" t="s">
        <v>62</v>
      </c>
      <c r="B11" s="46"/>
      <c r="C11" s="46"/>
      <c r="D11" s="46"/>
      <c r="E11" s="46"/>
      <c r="F11" s="46"/>
      <c r="G11" s="46"/>
      <c r="H11" s="46"/>
      <c r="I11" s="46"/>
    </row>
  </sheetData>
  <mergeCells count="9">
    <mergeCell ref="A11:I11"/>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zoomScaleNormal="100" workbookViewId="0">
      <selection activeCell="F13" sqref="F13"/>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47" t="s">
        <v>49</v>
      </c>
      <c r="B1" s="49" t="s">
        <v>1</v>
      </c>
      <c r="C1" s="49" t="s">
        <v>3</v>
      </c>
      <c r="D1" s="49" t="s">
        <v>4</v>
      </c>
      <c r="E1" s="49" t="s">
        <v>9</v>
      </c>
      <c r="F1" s="14" t="s">
        <v>69</v>
      </c>
      <c r="G1" s="49" t="s">
        <v>8</v>
      </c>
      <c r="H1" s="49" t="s">
        <v>5</v>
      </c>
      <c r="I1" s="49" t="s">
        <v>6</v>
      </c>
    </row>
    <row r="2" spans="1:9" ht="15.75" x14ac:dyDescent="0.25">
      <c r="A2" s="48"/>
      <c r="B2" s="50"/>
      <c r="C2" s="50"/>
      <c r="D2" s="50"/>
      <c r="E2" s="50"/>
      <c r="F2" s="15">
        <v>20</v>
      </c>
      <c r="G2" s="50"/>
      <c r="H2" s="50"/>
      <c r="I2" s="50"/>
    </row>
    <row r="3" spans="1:9" x14ac:dyDescent="0.25">
      <c r="A3" s="1" t="s">
        <v>50</v>
      </c>
      <c r="B3" s="1" t="s">
        <v>48</v>
      </c>
      <c r="C3" s="2">
        <v>1</v>
      </c>
      <c r="D3" s="12">
        <f>'správa veřejného osvětlení'!E4</f>
        <v>0</v>
      </c>
      <c r="E3" s="1">
        <f>D3*C3</f>
        <v>0</v>
      </c>
      <c r="F3" s="1">
        <f>E3*0.01*F2</f>
        <v>0</v>
      </c>
      <c r="G3" s="1">
        <f>1.2*E3</f>
        <v>0</v>
      </c>
      <c r="H3" s="1">
        <f>4*E3</f>
        <v>0</v>
      </c>
      <c r="I3" s="1">
        <f>4*G3</f>
        <v>0</v>
      </c>
    </row>
    <row r="4" spans="1:9" x14ac:dyDescent="0.25">
      <c r="A4" s="1" t="s">
        <v>51</v>
      </c>
      <c r="B4" s="1" t="s">
        <v>48</v>
      </c>
      <c r="C4" s="2">
        <v>1</v>
      </c>
      <c r="D4" s="12">
        <f>'preventivní údržba'!E8</f>
        <v>0</v>
      </c>
      <c r="E4" s="1">
        <f t="shared" ref="E4:E7" si="0">D4*C4</f>
        <v>0</v>
      </c>
      <c r="F4" s="1">
        <f>E4*0.01*F2</f>
        <v>0</v>
      </c>
      <c r="G4" s="1">
        <f t="shared" ref="G4:G7" si="1">1.2*E4</f>
        <v>0</v>
      </c>
      <c r="H4" s="1">
        <f>4*E4</f>
        <v>0</v>
      </c>
      <c r="I4" s="1">
        <f t="shared" ref="I4:I7" si="2">4*G4</f>
        <v>0</v>
      </c>
    </row>
    <row r="5" spans="1:9" x14ac:dyDescent="0.25">
      <c r="A5" s="3" t="s">
        <v>53</v>
      </c>
      <c r="B5" s="1" t="s">
        <v>48</v>
      </c>
      <c r="C5" s="2">
        <v>1</v>
      </c>
      <c r="D5" s="12">
        <f>'pravidelná údržba'!E26</f>
        <v>0</v>
      </c>
      <c r="E5" s="1">
        <f>D5*C5</f>
        <v>0</v>
      </c>
      <c r="F5" s="1">
        <f>E5*0.01*F2</f>
        <v>0</v>
      </c>
      <c r="G5" s="1">
        <f>1.2*E5</f>
        <v>0</v>
      </c>
      <c r="H5" s="1">
        <f>4*E5</f>
        <v>0</v>
      </c>
      <c r="I5" s="1">
        <f>4*G5</f>
        <v>0</v>
      </c>
    </row>
    <row r="6" spans="1:9" x14ac:dyDescent="0.25">
      <c r="A6" s="1" t="s">
        <v>52</v>
      </c>
      <c r="B6" s="1" t="s">
        <v>48</v>
      </c>
      <c r="C6" s="2">
        <v>1</v>
      </c>
      <c r="D6" s="12">
        <f>'havarijní údržba'!E5</f>
        <v>0</v>
      </c>
      <c r="E6" s="1">
        <f t="shared" si="0"/>
        <v>0</v>
      </c>
      <c r="F6" s="1">
        <f>E6*0.01*F2</f>
        <v>0</v>
      </c>
      <c r="G6" s="1">
        <f t="shared" si="1"/>
        <v>0</v>
      </c>
      <c r="H6" s="1">
        <f>4*E6</f>
        <v>0</v>
      </c>
      <c r="I6" s="1">
        <f t="shared" si="2"/>
        <v>0</v>
      </c>
    </row>
    <row r="7" spans="1:9" x14ac:dyDescent="0.25">
      <c r="A7" s="3" t="s">
        <v>20</v>
      </c>
      <c r="B7" s="1" t="s">
        <v>48</v>
      </c>
      <c r="C7" s="2">
        <v>1</v>
      </c>
      <c r="D7" s="12">
        <f>'vánoční osvětlení'!E7</f>
        <v>0</v>
      </c>
      <c r="E7" s="1">
        <f t="shared" si="0"/>
        <v>0</v>
      </c>
      <c r="F7" s="1">
        <f>E7*0.01*F2</f>
        <v>0</v>
      </c>
      <c r="G7" s="1">
        <f t="shared" si="1"/>
        <v>0</v>
      </c>
      <c r="H7" s="1">
        <f>4*E7</f>
        <v>0</v>
      </c>
      <c r="I7" s="1">
        <f t="shared" si="2"/>
        <v>0</v>
      </c>
    </row>
    <row r="8" spans="1:9" x14ac:dyDescent="0.25">
      <c r="A8" s="4"/>
      <c r="B8" s="4"/>
      <c r="C8" s="4"/>
      <c r="D8" s="5" t="s">
        <v>10</v>
      </c>
      <c r="E8" s="5">
        <f>SUM(E3:E7)</f>
        <v>0</v>
      </c>
      <c r="F8" s="5">
        <f>SUM(F3:F7)</f>
        <v>0</v>
      </c>
      <c r="G8" s="5">
        <f t="shared" ref="G8:I8" si="3">SUM(G3:G7)</f>
        <v>0</v>
      </c>
      <c r="H8" s="5">
        <f t="shared" si="3"/>
        <v>0</v>
      </c>
      <c r="I8" s="5">
        <f t="shared" si="3"/>
        <v>0</v>
      </c>
    </row>
  </sheetData>
  <mergeCells count="8">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G54"/>
  <sheetViews>
    <sheetView workbookViewId="0">
      <selection activeCell="I25" sqref="I25"/>
    </sheetView>
  </sheetViews>
  <sheetFormatPr defaultRowHeight="12.75" x14ac:dyDescent="0.2"/>
  <cols>
    <col min="1" max="1" width="9.140625" style="20"/>
    <col min="2" max="2" width="50.7109375" style="20" customWidth="1"/>
    <col min="3" max="4" width="3.85546875" style="20" customWidth="1"/>
    <col min="5" max="7" width="15.7109375" style="20" customWidth="1"/>
    <col min="8" max="16384" width="9.140625" style="20"/>
  </cols>
  <sheetData>
    <row r="1" spans="1:7" x14ac:dyDescent="0.2">
      <c r="A1" s="20" t="s">
        <v>70</v>
      </c>
      <c r="B1" s="59" t="s">
        <v>156</v>
      </c>
      <c r="C1" s="57" t="s">
        <v>1</v>
      </c>
      <c r="D1" s="57" t="s">
        <v>2</v>
      </c>
      <c r="E1" s="61" t="s">
        <v>80</v>
      </c>
      <c r="F1" s="57" t="s">
        <v>123</v>
      </c>
      <c r="G1" s="57" t="s">
        <v>155</v>
      </c>
    </row>
    <row r="2" spans="1:7" x14ac:dyDescent="0.2">
      <c r="B2" s="60"/>
      <c r="C2" s="58"/>
      <c r="D2" s="58"/>
      <c r="E2" s="62"/>
      <c r="F2" s="58"/>
      <c r="G2" s="58"/>
    </row>
    <row r="3" spans="1:7" ht="15" customHeight="1" x14ac:dyDescent="0.2">
      <c r="A3" s="30" t="s">
        <v>76</v>
      </c>
      <c r="B3" s="38" t="s">
        <v>154</v>
      </c>
      <c r="C3" s="26" t="s">
        <v>2</v>
      </c>
      <c r="D3" s="26">
        <v>1</v>
      </c>
      <c r="E3" s="40">
        <f t="shared" ref="E3:E23" si="0">F3+G3+H3</f>
        <v>0</v>
      </c>
      <c r="F3" s="27">
        <f>'Materiál pravidelná údržba'!C3</f>
        <v>0</v>
      </c>
      <c r="G3" s="27">
        <f>'Montáže pravidelná údržba'!F5</f>
        <v>0</v>
      </c>
    </row>
    <row r="4" spans="1:7" ht="15" customHeight="1" x14ac:dyDescent="0.2">
      <c r="A4" s="30" t="s">
        <v>81</v>
      </c>
      <c r="B4" s="38" t="s">
        <v>153</v>
      </c>
      <c r="C4" s="26" t="s">
        <v>2</v>
      </c>
      <c r="D4" s="26">
        <v>1</v>
      </c>
      <c r="E4" s="40">
        <f t="shared" si="0"/>
        <v>0</v>
      </c>
      <c r="F4" s="27">
        <f>'Materiál pravidelná údržba'!C4</f>
        <v>0</v>
      </c>
      <c r="G4" s="27">
        <f>'Montáže pravidelná údržba'!F13</f>
        <v>0</v>
      </c>
    </row>
    <row r="5" spans="1:7" ht="15" customHeight="1" x14ac:dyDescent="0.2">
      <c r="A5" s="30" t="s">
        <v>87</v>
      </c>
      <c r="B5" s="38" t="s">
        <v>152</v>
      </c>
      <c r="C5" s="26" t="s">
        <v>2</v>
      </c>
      <c r="D5" s="26">
        <v>1</v>
      </c>
      <c r="E5" s="40">
        <f t="shared" si="0"/>
        <v>0</v>
      </c>
      <c r="F5" s="27">
        <f>'Materiál pravidelná údržba'!C5</f>
        <v>0</v>
      </c>
      <c r="G5" s="27">
        <f>'Montáže pravidelná údržba'!F21</f>
        <v>0</v>
      </c>
    </row>
    <row r="6" spans="1:7" ht="15" customHeight="1" x14ac:dyDescent="0.2">
      <c r="A6" s="30" t="s">
        <v>90</v>
      </c>
      <c r="B6" s="38" t="s">
        <v>151</v>
      </c>
      <c r="C6" s="26" t="s">
        <v>2</v>
      </c>
      <c r="D6" s="26">
        <v>1</v>
      </c>
      <c r="E6" s="40">
        <f t="shared" si="0"/>
        <v>0</v>
      </c>
      <c r="F6" s="27">
        <f>'Materiál pravidelná údržba'!C6+'Materiál pravidelná údržba'!C7+'Materiál pravidelná údržba'!C8+'Materiál pravidelná údržba'!C13</f>
        <v>0</v>
      </c>
      <c r="G6" s="27">
        <f>'Montáže pravidelná údržba'!F43</f>
        <v>0</v>
      </c>
    </row>
    <row r="7" spans="1:7" ht="15" customHeight="1" x14ac:dyDescent="0.2">
      <c r="A7" s="30" t="s">
        <v>110</v>
      </c>
      <c r="B7" s="38" t="s">
        <v>150</v>
      </c>
      <c r="C7" s="26" t="s">
        <v>2</v>
      </c>
      <c r="D7" s="26">
        <v>1</v>
      </c>
      <c r="E7" s="40">
        <f t="shared" si="0"/>
        <v>0</v>
      </c>
      <c r="F7" s="27">
        <f>'Materiál pravidelná údržba'!C6+'Materiál pravidelná údržba'!C13</f>
        <v>0</v>
      </c>
      <c r="G7" s="27">
        <f>'Montáže pravidelná údržba'!F55</f>
        <v>0</v>
      </c>
    </row>
    <row r="8" spans="1:7" ht="15" customHeight="1" x14ac:dyDescent="0.2">
      <c r="A8" s="30" t="s">
        <v>111</v>
      </c>
      <c r="B8" s="39" t="s">
        <v>28</v>
      </c>
      <c r="C8" s="26" t="s">
        <v>2</v>
      </c>
      <c r="D8" s="26">
        <v>1</v>
      </c>
      <c r="E8" s="40">
        <f t="shared" si="0"/>
        <v>0</v>
      </c>
      <c r="F8" s="27">
        <f>'Materiál pravidelná údržba'!C8</f>
        <v>0</v>
      </c>
      <c r="G8" s="27">
        <f>'Montáže pravidelná údržba'!F67</f>
        <v>0</v>
      </c>
    </row>
    <row r="9" spans="1:7" ht="15" customHeight="1" x14ac:dyDescent="0.2">
      <c r="A9" s="30" t="s">
        <v>114</v>
      </c>
      <c r="B9" s="39" t="s">
        <v>29</v>
      </c>
      <c r="C9" s="26" t="s">
        <v>2</v>
      </c>
      <c r="D9" s="26">
        <v>1</v>
      </c>
      <c r="E9" s="40">
        <f t="shared" si="0"/>
        <v>0</v>
      </c>
      <c r="F9" s="27">
        <f>'Materiál pravidelná údržba'!C10</f>
        <v>0</v>
      </c>
      <c r="G9" s="27">
        <f>'Montáže pravidelná údržba'!F78</f>
        <v>0</v>
      </c>
    </row>
    <row r="10" spans="1:7" ht="15" customHeight="1" x14ac:dyDescent="0.2">
      <c r="A10" s="30" t="s">
        <v>114</v>
      </c>
      <c r="B10" s="39" t="s">
        <v>30</v>
      </c>
      <c r="C10" s="26" t="s">
        <v>2</v>
      </c>
      <c r="D10" s="26">
        <v>1</v>
      </c>
      <c r="E10" s="40">
        <f t="shared" si="0"/>
        <v>0</v>
      </c>
      <c r="F10" s="27">
        <f>'Materiál pravidelná údržba'!C11</f>
        <v>0</v>
      </c>
      <c r="G10" s="27">
        <f>'Montáže pravidelná údržba'!F78</f>
        <v>0</v>
      </c>
    </row>
    <row r="11" spans="1:7" ht="15" customHeight="1" x14ac:dyDescent="0.2">
      <c r="A11" s="30" t="s">
        <v>114</v>
      </c>
      <c r="B11" s="39" t="s">
        <v>31</v>
      </c>
      <c r="C11" s="26" t="s">
        <v>2</v>
      </c>
      <c r="D11" s="26">
        <v>1</v>
      </c>
      <c r="E11" s="40">
        <f t="shared" si="0"/>
        <v>0</v>
      </c>
      <c r="F11" s="27">
        <f>'Materiál pravidelná údržba'!C12</f>
        <v>0</v>
      </c>
      <c r="G11" s="27">
        <f>'Montáže pravidelná údržba'!F78</f>
        <v>0</v>
      </c>
    </row>
    <row r="12" spans="1:7" ht="15" customHeight="1" x14ac:dyDescent="0.2">
      <c r="A12" s="30" t="s">
        <v>114</v>
      </c>
      <c r="B12" s="39" t="s">
        <v>32</v>
      </c>
      <c r="C12" s="26" t="s">
        <v>2</v>
      </c>
      <c r="D12" s="26">
        <v>1</v>
      </c>
      <c r="E12" s="40">
        <f t="shared" si="0"/>
        <v>0</v>
      </c>
      <c r="F12" s="27">
        <f>'Materiál pravidelná údržba'!C9</f>
        <v>0</v>
      </c>
      <c r="G12" s="27">
        <f>'Montáže pravidelná údržba'!F78</f>
        <v>0</v>
      </c>
    </row>
    <row r="13" spans="1:7" ht="15" customHeight="1" x14ac:dyDescent="0.2">
      <c r="A13" s="30" t="s">
        <v>117</v>
      </c>
      <c r="B13" s="39" t="s">
        <v>33</v>
      </c>
      <c r="C13" s="26" t="s">
        <v>2</v>
      </c>
      <c r="D13" s="26">
        <v>1</v>
      </c>
      <c r="E13" s="40">
        <f t="shared" si="0"/>
        <v>0</v>
      </c>
      <c r="F13" s="27">
        <f>'Materiál pravidelná údržba'!C14</f>
        <v>0</v>
      </c>
      <c r="G13" s="27">
        <f>'Montáže pravidelná údržba'!F87</f>
        <v>0</v>
      </c>
    </row>
    <row r="14" spans="1:7" ht="15" customHeight="1" x14ac:dyDescent="0.2">
      <c r="A14" s="30" t="s">
        <v>117</v>
      </c>
      <c r="B14" s="39" t="s">
        <v>34</v>
      </c>
      <c r="C14" s="26" t="s">
        <v>2</v>
      </c>
      <c r="D14" s="26">
        <v>1</v>
      </c>
      <c r="E14" s="40">
        <f t="shared" si="0"/>
        <v>0</v>
      </c>
      <c r="F14" s="27">
        <f>'Materiál pravidelná údržba'!C15</f>
        <v>0</v>
      </c>
      <c r="G14" s="27">
        <f>'Montáže pravidelná údržba'!F87</f>
        <v>0</v>
      </c>
    </row>
    <row r="15" spans="1:7" ht="15" customHeight="1" x14ac:dyDescent="0.2">
      <c r="A15" s="30" t="s">
        <v>117</v>
      </c>
      <c r="B15" s="39" t="s">
        <v>35</v>
      </c>
      <c r="C15" s="26" t="s">
        <v>2</v>
      </c>
      <c r="D15" s="26">
        <v>1</v>
      </c>
      <c r="E15" s="40">
        <f t="shared" si="0"/>
        <v>0</v>
      </c>
      <c r="F15" s="27">
        <f>'Materiál pravidelná údržba'!C16</f>
        <v>0</v>
      </c>
      <c r="G15" s="27">
        <f>'Montáže pravidelná údržba'!F87</f>
        <v>0</v>
      </c>
    </row>
    <row r="16" spans="1:7" ht="15" customHeight="1" x14ac:dyDescent="0.2">
      <c r="A16" s="30" t="s">
        <v>117</v>
      </c>
      <c r="B16" s="39" t="s">
        <v>36</v>
      </c>
      <c r="C16" s="26" t="s">
        <v>2</v>
      </c>
      <c r="D16" s="26">
        <v>1</v>
      </c>
      <c r="E16" s="40">
        <f t="shared" si="0"/>
        <v>0</v>
      </c>
      <c r="F16" s="27">
        <f>'Materiál pravidelná údržba'!C17</f>
        <v>0</v>
      </c>
      <c r="G16" s="27">
        <f>'Montáže pravidelná údržba'!F87</f>
        <v>0</v>
      </c>
    </row>
    <row r="17" spans="1:7" ht="15" customHeight="1" x14ac:dyDescent="0.2">
      <c r="A17" s="30" t="s">
        <v>117</v>
      </c>
      <c r="B17" s="39" t="s">
        <v>37</v>
      </c>
      <c r="C17" s="26" t="s">
        <v>2</v>
      </c>
      <c r="D17" s="26">
        <v>1</v>
      </c>
      <c r="E17" s="40">
        <f t="shared" si="0"/>
        <v>0</v>
      </c>
      <c r="F17" s="27">
        <f>'Materiál pravidelná údržba'!C18</f>
        <v>0</v>
      </c>
      <c r="G17" s="27">
        <f>'Montáže pravidelná údržba'!F87</f>
        <v>0</v>
      </c>
    </row>
    <row r="18" spans="1:7" ht="15" customHeight="1" x14ac:dyDescent="0.2">
      <c r="A18" s="30" t="s">
        <v>117</v>
      </c>
      <c r="B18" s="39" t="s">
        <v>22</v>
      </c>
      <c r="C18" s="26" t="s">
        <v>2</v>
      </c>
      <c r="D18" s="26">
        <v>1</v>
      </c>
      <c r="E18" s="40">
        <f t="shared" si="0"/>
        <v>0</v>
      </c>
      <c r="F18" s="27">
        <f>'Materiál pravidelná údržba'!C13</f>
        <v>0</v>
      </c>
      <c r="G18" s="27">
        <f>'Montáže pravidelná údržba'!F87</f>
        <v>0</v>
      </c>
    </row>
    <row r="19" spans="1:7" ht="15" customHeight="1" x14ac:dyDescent="0.2">
      <c r="A19" s="30" t="s">
        <v>117</v>
      </c>
      <c r="B19" s="38" t="s">
        <v>38</v>
      </c>
      <c r="C19" s="26" t="s">
        <v>2</v>
      </c>
      <c r="D19" s="26">
        <v>1</v>
      </c>
      <c r="E19" s="40">
        <f t="shared" si="0"/>
        <v>0</v>
      </c>
      <c r="F19" s="27">
        <f>'Materiál pravidelná údržba'!C19</f>
        <v>0</v>
      </c>
      <c r="G19" s="27">
        <f>'Montáže pravidelná údržba'!F87</f>
        <v>0</v>
      </c>
    </row>
    <row r="20" spans="1:7" ht="15" customHeight="1" x14ac:dyDescent="0.2">
      <c r="A20" s="30" t="s">
        <v>117</v>
      </c>
      <c r="B20" s="39" t="s">
        <v>149</v>
      </c>
      <c r="C20" s="26" t="s">
        <v>2</v>
      </c>
      <c r="D20" s="26">
        <v>1</v>
      </c>
      <c r="E20" s="40">
        <f t="shared" si="0"/>
        <v>0</v>
      </c>
      <c r="F20" s="27">
        <f>'Materiál pravidelná údržba'!C20</f>
        <v>0</v>
      </c>
      <c r="G20" s="27">
        <f>'Montáže pravidelná údržba'!F87</f>
        <v>0</v>
      </c>
    </row>
    <row r="21" spans="1:7" ht="15" customHeight="1" x14ac:dyDescent="0.2">
      <c r="A21" s="30" t="s">
        <v>114</v>
      </c>
      <c r="B21" s="39" t="s">
        <v>148</v>
      </c>
      <c r="C21" s="26" t="s">
        <v>2</v>
      </c>
      <c r="D21" s="26">
        <v>1</v>
      </c>
      <c r="E21" s="40">
        <f t="shared" si="0"/>
        <v>0</v>
      </c>
      <c r="F21" s="27">
        <f>'Materiál pravidelná údržba'!C21</f>
        <v>0</v>
      </c>
      <c r="G21" s="27">
        <f>'Montáže pravidelná údržba'!F78</f>
        <v>0</v>
      </c>
    </row>
    <row r="22" spans="1:7" ht="15" customHeight="1" x14ac:dyDescent="0.2">
      <c r="A22" s="30" t="s">
        <v>119</v>
      </c>
      <c r="B22" s="39" t="s">
        <v>41</v>
      </c>
      <c r="C22" s="26" t="s">
        <v>2</v>
      </c>
      <c r="D22" s="26">
        <v>1</v>
      </c>
      <c r="E22" s="40">
        <f t="shared" si="0"/>
        <v>0</v>
      </c>
      <c r="F22" s="27">
        <f>'Materiál pravidelná údržba'!C22</f>
        <v>0</v>
      </c>
      <c r="G22" s="27">
        <f>'Montáže pravidelná údržba'!F96</f>
        <v>0</v>
      </c>
    </row>
    <row r="23" spans="1:7" ht="15" customHeight="1" x14ac:dyDescent="0.2">
      <c r="A23" s="30" t="s">
        <v>119</v>
      </c>
      <c r="B23" s="39" t="s">
        <v>42</v>
      </c>
      <c r="C23" s="26" t="s">
        <v>2</v>
      </c>
      <c r="D23" s="26">
        <v>1</v>
      </c>
      <c r="E23" s="40">
        <f t="shared" si="0"/>
        <v>0</v>
      </c>
      <c r="F23" s="27">
        <f>'Materiál pravidelná údržba'!C23</f>
        <v>0</v>
      </c>
      <c r="G23" s="27">
        <f>'Montáže pravidelná údržba'!F96</f>
        <v>0</v>
      </c>
    </row>
    <row r="24" spans="1:7" ht="15" customHeight="1" x14ac:dyDescent="0.2">
      <c r="A24" s="30"/>
    </row>
    <row r="25" spans="1:7" ht="23.25" x14ac:dyDescent="0.2">
      <c r="B25" s="29" t="s">
        <v>147</v>
      </c>
    </row>
    <row r="26" spans="1:7" ht="23.25" x14ac:dyDescent="0.2">
      <c r="B26" s="29" t="s">
        <v>146</v>
      </c>
    </row>
    <row r="27" spans="1:7" ht="15" customHeight="1" x14ac:dyDescent="0.2"/>
    <row r="28" spans="1:7" ht="15" customHeight="1" x14ac:dyDescent="0.2"/>
    <row r="29" spans="1:7" ht="15" customHeight="1" x14ac:dyDescent="0.2"/>
    <row r="30" spans="1:7" ht="15" customHeight="1" x14ac:dyDescent="0.2"/>
    <row r="31" spans="1:7" ht="15" customHeight="1" x14ac:dyDescent="0.2"/>
    <row r="32" spans="1:7"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sheetData>
  <mergeCells count="6">
    <mergeCell ref="G1:G2"/>
    <mergeCell ref="D1:D2"/>
    <mergeCell ref="B1:B2"/>
    <mergeCell ref="C1:C2"/>
    <mergeCell ref="E1:E2"/>
    <mergeCell ref="F1:F2"/>
  </mergeCells>
  <pageMargins left="0.78740157499999996" right="0.78740157499999996" top="0.984251969" bottom="0.984251969" header="0.4921259845" footer="0.492125984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C23"/>
  <sheetViews>
    <sheetView workbookViewId="0">
      <selection activeCell="C3" sqref="C3:C23"/>
    </sheetView>
  </sheetViews>
  <sheetFormatPr defaultRowHeight="12.75" x14ac:dyDescent="0.2"/>
  <cols>
    <col min="1" max="1" width="40.7109375" style="20" customWidth="1"/>
    <col min="2" max="2" width="3.85546875" style="20" bestFit="1" customWidth="1"/>
    <col min="3" max="3" width="11.28515625" style="20" bestFit="1" customWidth="1"/>
    <col min="4" max="16384" width="9.140625" style="20"/>
  </cols>
  <sheetData>
    <row r="1" spans="1:3" x14ac:dyDescent="0.2">
      <c r="A1" s="59" t="s">
        <v>123</v>
      </c>
      <c r="B1" s="57" t="s">
        <v>1</v>
      </c>
      <c r="C1" s="57" t="s">
        <v>124</v>
      </c>
    </row>
    <row r="2" spans="1:3" x14ac:dyDescent="0.2">
      <c r="A2" s="60"/>
      <c r="B2" s="58"/>
      <c r="C2" s="58"/>
    </row>
    <row r="3" spans="1:3" ht="15" x14ac:dyDescent="0.2">
      <c r="A3" s="26" t="s">
        <v>125</v>
      </c>
      <c r="B3" s="26" t="s">
        <v>2</v>
      </c>
      <c r="C3" s="37">
        <v>0</v>
      </c>
    </row>
    <row r="4" spans="1:3" ht="15" x14ac:dyDescent="0.2">
      <c r="A4" s="26" t="s">
        <v>126</v>
      </c>
      <c r="B4" s="26" t="s">
        <v>2</v>
      </c>
      <c r="C4" s="37">
        <v>0</v>
      </c>
    </row>
    <row r="5" spans="1:3" ht="15" x14ac:dyDescent="0.2">
      <c r="A5" s="26" t="s">
        <v>127</v>
      </c>
      <c r="B5" s="26" t="s">
        <v>2</v>
      </c>
      <c r="C5" s="37">
        <v>0</v>
      </c>
    </row>
    <row r="6" spans="1:3" ht="15" x14ac:dyDescent="0.2">
      <c r="A6" s="26" t="s">
        <v>128</v>
      </c>
      <c r="B6" s="26" t="s">
        <v>2</v>
      </c>
      <c r="C6" s="37">
        <v>0</v>
      </c>
    </row>
    <row r="7" spans="1:3" ht="15" x14ac:dyDescent="0.2">
      <c r="A7" s="28" t="s">
        <v>129</v>
      </c>
      <c r="B7" s="26" t="s">
        <v>2</v>
      </c>
      <c r="C7" s="37">
        <v>0</v>
      </c>
    </row>
    <row r="8" spans="1:3" ht="15" x14ac:dyDescent="0.2">
      <c r="A8" s="28" t="s">
        <v>130</v>
      </c>
      <c r="B8" s="26" t="s">
        <v>2</v>
      </c>
      <c r="C8" s="37">
        <v>0</v>
      </c>
    </row>
    <row r="9" spans="1:3" ht="15" x14ac:dyDescent="0.2">
      <c r="A9" s="28" t="s">
        <v>131</v>
      </c>
      <c r="B9" s="26" t="s">
        <v>2</v>
      </c>
      <c r="C9" s="37">
        <v>0</v>
      </c>
    </row>
    <row r="10" spans="1:3" ht="15" x14ac:dyDescent="0.2">
      <c r="A10" s="28" t="s">
        <v>132</v>
      </c>
      <c r="B10" s="26" t="s">
        <v>2</v>
      </c>
      <c r="C10" s="37">
        <v>0</v>
      </c>
    </row>
    <row r="11" spans="1:3" ht="15" x14ac:dyDescent="0.2">
      <c r="A11" s="28" t="s">
        <v>133</v>
      </c>
      <c r="B11" s="26" t="s">
        <v>2</v>
      </c>
      <c r="C11" s="37">
        <v>0</v>
      </c>
    </row>
    <row r="12" spans="1:3" ht="15" x14ac:dyDescent="0.2">
      <c r="A12" s="28" t="s">
        <v>134</v>
      </c>
      <c r="B12" s="26" t="s">
        <v>2</v>
      </c>
      <c r="C12" s="37">
        <v>0</v>
      </c>
    </row>
    <row r="13" spans="1:3" ht="15" x14ac:dyDescent="0.2">
      <c r="A13" s="26" t="s">
        <v>135</v>
      </c>
      <c r="B13" s="26" t="s">
        <v>2</v>
      </c>
      <c r="C13" s="37">
        <v>0</v>
      </c>
    </row>
    <row r="14" spans="1:3" ht="15" x14ac:dyDescent="0.2">
      <c r="A14" s="26" t="s">
        <v>136</v>
      </c>
      <c r="B14" s="26" t="s">
        <v>2</v>
      </c>
      <c r="C14" s="37">
        <v>0</v>
      </c>
    </row>
    <row r="15" spans="1:3" ht="15" x14ac:dyDescent="0.2">
      <c r="A15" s="26" t="s">
        <v>137</v>
      </c>
      <c r="B15" s="26" t="s">
        <v>2</v>
      </c>
      <c r="C15" s="37">
        <v>0</v>
      </c>
    </row>
    <row r="16" spans="1:3" ht="15" x14ac:dyDescent="0.2">
      <c r="A16" s="26" t="s">
        <v>138</v>
      </c>
      <c r="B16" s="26" t="s">
        <v>2</v>
      </c>
      <c r="C16" s="37">
        <v>0</v>
      </c>
    </row>
    <row r="17" spans="1:3" ht="15" x14ac:dyDescent="0.2">
      <c r="A17" s="26" t="s">
        <v>139</v>
      </c>
      <c r="B17" s="26" t="s">
        <v>2</v>
      </c>
      <c r="C17" s="37">
        <v>0</v>
      </c>
    </row>
    <row r="18" spans="1:3" ht="15" x14ac:dyDescent="0.2">
      <c r="A18" s="26" t="s">
        <v>140</v>
      </c>
      <c r="B18" s="26" t="s">
        <v>2</v>
      </c>
      <c r="C18" s="37">
        <v>0</v>
      </c>
    </row>
    <row r="19" spans="1:3" ht="15" x14ac:dyDescent="0.2">
      <c r="A19" s="26" t="s">
        <v>141</v>
      </c>
      <c r="B19" s="26" t="s">
        <v>2</v>
      </c>
      <c r="C19" s="37">
        <v>0</v>
      </c>
    </row>
    <row r="20" spans="1:3" ht="15" x14ac:dyDescent="0.2">
      <c r="A20" s="26" t="s">
        <v>142</v>
      </c>
      <c r="B20" s="26" t="s">
        <v>2</v>
      </c>
      <c r="C20" s="37">
        <v>0</v>
      </c>
    </row>
    <row r="21" spans="1:3" ht="15" x14ac:dyDescent="0.2">
      <c r="A21" s="26" t="s">
        <v>143</v>
      </c>
      <c r="B21" s="26" t="s">
        <v>2</v>
      </c>
      <c r="C21" s="37">
        <v>0</v>
      </c>
    </row>
    <row r="22" spans="1:3" ht="15" x14ac:dyDescent="0.2">
      <c r="A22" s="26" t="s">
        <v>144</v>
      </c>
      <c r="B22" s="26" t="s">
        <v>2</v>
      </c>
      <c r="C22" s="37">
        <v>0</v>
      </c>
    </row>
    <row r="23" spans="1:3" ht="15" x14ac:dyDescent="0.2">
      <c r="A23" s="26" t="s">
        <v>145</v>
      </c>
      <c r="B23" s="26" t="s">
        <v>2</v>
      </c>
      <c r="C23" s="37">
        <v>0</v>
      </c>
    </row>
  </sheetData>
  <mergeCells count="3">
    <mergeCell ref="A1:A2"/>
    <mergeCell ref="B1:B2"/>
    <mergeCell ref="C1:C2"/>
  </mergeCells>
  <pageMargins left="0.78740157499999996" right="0.78740157499999996" top="0.984251969" bottom="0.984251969" header="0.4921259845" footer="0.492125984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F96"/>
  <sheetViews>
    <sheetView workbookViewId="0">
      <selection activeCell="D35" sqref="D35"/>
    </sheetView>
  </sheetViews>
  <sheetFormatPr defaultRowHeight="12.75" x14ac:dyDescent="0.2"/>
  <cols>
    <col min="1" max="1" width="5.28515625" style="20" bestFit="1" customWidth="1"/>
    <col min="2" max="2" width="44" style="20" bestFit="1" customWidth="1"/>
    <col min="3" max="3" width="7.5703125" style="20" bestFit="1" customWidth="1"/>
    <col min="4" max="4" width="8.28515625" style="20" customWidth="1"/>
    <col min="5" max="5" width="6" style="20" bestFit="1" customWidth="1"/>
    <col min="6" max="6" width="9.140625" style="22"/>
    <col min="7" max="16384" width="9.140625" style="20"/>
  </cols>
  <sheetData>
    <row r="1" spans="1:6" x14ac:dyDescent="0.2">
      <c r="A1" s="17" t="s">
        <v>70</v>
      </c>
      <c r="B1" s="17" t="s">
        <v>71</v>
      </c>
      <c r="C1" s="17" t="s">
        <v>72</v>
      </c>
      <c r="D1" s="18" t="s">
        <v>73</v>
      </c>
      <c r="E1" s="17" t="s">
        <v>74</v>
      </c>
      <c r="F1" s="19" t="s">
        <v>75</v>
      </c>
    </row>
    <row r="2" spans="1:6" x14ac:dyDescent="0.2">
      <c r="A2" s="20" t="s">
        <v>76</v>
      </c>
      <c r="B2" s="21" t="s">
        <v>77</v>
      </c>
      <c r="C2" s="34"/>
      <c r="D2" s="22">
        <v>2</v>
      </c>
      <c r="E2" s="21" t="s">
        <v>2</v>
      </c>
      <c r="F2" s="22">
        <f>C2*D2</f>
        <v>0</v>
      </c>
    </row>
    <row r="3" spans="1:6" x14ac:dyDescent="0.2">
      <c r="B3" s="21" t="s">
        <v>78</v>
      </c>
      <c r="C3" s="34"/>
      <c r="D3" s="22">
        <v>1</v>
      </c>
      <c r="E3" s="21" t="s">
        <v>2</v>
      </c>
      <c r="F3" s="22">
        <f>C3*D3</f>
        <v>0</v>
      </c>
    </row>
    <row r="4" spans="1:6" x14ac:dyDescent="0.2">
      <c r="B4" s="21" t="s">
        <v>79</v>
      </c>
      <c r="C4" s="34"/>
      <c r="D4" s="22">
        <v>1</v>
      </c>
      <c r="E4" s="21" t="s">
        <v>2</v>
      </c>
      <c r="F4" s="22">
        <f>C4*D4</f>
        <v>0</v>
      </c>
    </row>
    <row r="5" spans="1:6" x14ac:dyDescent="0.2">
      <c r="B5" s="23" t="s">
        <v>80</v>
      </c>
      <c r="C5" s="35"/>
      <c r="D5" s="24"/>
      <c r="E5" s="24"/>
      <c r="F5" s="25">
        <f>SUM(F2:F4)</f>
        <v>0</v>
      </c>
    </row>
    <row r="6" spans="1:6" x14ac:dyDescent="0.2">
      <c r="C6" s="36"/>
    </row>
    <row r="7" spans="1:6" x14ac:dyDescent="0.2">
      <c r="A7" s="20" t="s">
        <v>81</v>
      </c>
      <c r="B7" s="21" t="s">
        <v>77</v>
      </c>
      <c r="C7" s="34"/>
      <c r="D7" s="22">
        <v>2</v>
      </c>
      <c r="E7" s="21" t="s">
        <v>2</v>
      </c>
      <c r="F7" s="22">
        <f t="shared" ref="F7:F12" si="0">C7*D7</f>
        <v>0</v>
      </c>
    </row>
    <row r="8" spans="1:6" x14ac:dyDescent="0.2">
      <c r="B8" s="21" t="s">
        <v>82</v>
      </c>
      <c r="C8" s="34"/>
      <c r="D8" s="22">
        <v>1</v>
      </c>
      <c r="E8" s="21" t="s">
        <v>83</v>
      </c>
      <c r="F8" s="22">
        <f t="shared" si="0"/>
        <v>0</v>
      </c>
    </row>
    <row r="9" spans="1:6" x14ac:dyDescent="0.2">
      <c r="B9" s="21" t="s">
        <v>84</v>
      </c>
      <c r="C9" s="34"/>
      <c r="D9" s="22">
        <v>1</v>
      </c>
      <c r="E9" s="21" t="s">
        <v>2</v>
      </c>
      <c r="F9" s="22">
        <f t="shared" si="0"/>
        <v>0</v>
      </c>
    </row>
    <row r="10" spans="1:6" x14ac:dyDescent="0.2">
      <c r="B10" s="21" t="s">
        <v>85</v>
      </c>
      <c r="C10" s="34"/>
      <c r="D10" s="22">
        <v>1</v>
      </c>
      <c r="E10" s="21" t="s">
        <v>2</v>
      </c>
      <c r="F10" s="22">
        <f t="shared" si="0"/>
        <v>0</v>
      </c>
    </row>
    <row r="11" spans="1:6" x14ac:dyDescent="0.2">
      <c r="B11" s="21" t="s">
        <v>86</v>
      </c>
      <c r="C11" s="34"/>
      <c r="D11" s="22">
        <v>1</v>
      </c>
      <c r="E11" s="21" t="s">
        <v>2</v>
      </c>
      <c r="F11" s="22">
        <f t="shared" si="0"/>
        <v>0</v>
      </c>
    </row>
    <row r="12" spans="1:6" x14ac:dyDescent="0.2">
      <c r="B12" s="21" t="s">
        <v>79</v>
      </c>
      <c r="C12" s="34"/>
      <c r="D12" s="22">
        <v>1</v>
      </c>
      <c r="E12" s="21" t="s">
        <v>2</v>
      </c>
      <c r="F12" s="22">
        <f t="shared" si="0"/>
        <v>0</v>
      </c>
    </row>
    <row r="13" spans="1:6" x14ac:dyDescent="0.2">
      <c r="B13" s="23" t="s">
        <v>80</v>
      </c>
      <c r="C13" s="35"/>
      <c r="D13" s="24"/>
      <c r="E13" s="24"/>
      <c r="F13" s="25">
        <f>SUM(F7:F12)</f>
        <v>0</v>
      </c>
    </row>
    <row r="14" spans="1:6" x14ac:dyDescent="0.2">
      <c r="C14" s="36"/>
    </row>
    <row r="15" spans="1:6" x14ac:dyDescent="0.2">
      <c r="A15" s="20" t="s">
        <v>87</v>
      </c>
      <c r="B15" s="21" t="s">
        <v>77</v>
      </c>
      <c r="C15" s="34"/>
      <c r="D15" s="22">
        <v>2</v>
      </c>
      <c r="E15" s="21" t="s">
        <v>2</v>
      </c>
      <c r="F15" s="22">
        <f t="shared" ref="F15:F20" si="1">C15*D15</f>
        <v>0</v>
      </c>
    </row>
    <row r="16" spans="1:6" x14ac:dyDescent="0.2">
      <c r="B16" s="21" t="s">
        <v>82</v>
      </c>
      <c r="C16" s="34"/>
      <c r="D16" s="22">
        <v>1</v>
      </c>
      <c r="E16" s="21" t="s">
        <v>83</v>
      </c>
      <c r="F16" s="22">
        <f t="shared" si="1"/>
        <v>0</v>
      </c>
    </row>
    <row r="17" spans="1:6" x14ac:dyDescent="0.2">
      <c r="B17" s="21" t="s">
        <v>88</v>
      </c>
      <c r="C17" s="34"/>
      <c r="D17" s="22">
        <v>1</v>
      </c>
      <c r="E17" s="21" t="s">
        <v>2</v>
      </c>
      <c r="F17" s="22">
        <f t="shared" si="1"/>
        <v>0</v>
      </c>
    </row>
    <row r="18" spans="1:6" x14ac:dyDescent="0.2">
      <c r="B18" s="21" t="s">
        <v>89</v>
      </c>
      <c r="C18" s="34"/>
      <c r="D18" s="22">
        <v>1</v>
      </c>
      <c r="E18" s="21" t="s">
        <v>2</v>
      </c>
      <c r="F18" s="22">
        <f t="shared" si="1"/>
        <v>0</v>
      </c>
    </row>
    <row r="19" spans="1:6" x14ac:dyDescent="0.2">
      <c r="B19" s="21" t="s">
        <v>86</v>
      </c>
      <c r="C19" s="34"/>
      <c r="D19" s="22">
        <v>1</v>
      </c>
      <c r="E19" s="21" t="s">
        <v>2</v>
      </c>
      <c r="F19" s="22">
        <f t="shared" si="1"/>
        <v>0</v>
      </c>
    </row>
    <row r="20" spans="1:6" x14ac:dyDescent="0.2">
      <c r="B20" s="21" t="s">
        <v>79</v>
      </c>
      <c r="C20" s="34"/>
      <c r="D20" s="22">
        <v>1</v>
      </c>
      <c r="E20" s="21" t="s">
        <v>2</v>
      </c>
      <c r="F20" s="22">
        <f t="shared" si="1"/>
        <v>0</v>
      </c>
    </row>
    <row r="21" spans="1:6" x14ac:dyDescent="0.2">
      <c r="B21" s="23" t="s">
        <v>80</v>
      </c>
      <c r="C21" s="35"/>
      <c r="D21" s="24"/>
      <c r="E21" s="24"/>
      <c r="F21" s="25">
        <f>SUM(F15:F20)</f>
        <v>0</v>
      </c>
    </row>
    <row r="22" spans="1:6" x14ac:dyDescent="0.2">
      <c r="C22" s="36"/>
    </row>
    <row r="23" spans="1:6" x14ac:dyDescent="0.2">
      <c r="A23" s="20" t="s">
        <v>90</v>
      </c>
      <c r="B23" s="21" t="s">
        <v>77</v>
      </c>
      <c r="C23" s="34"/>
      <c r="D23" s="22">
        <v>2</v>
      </c>
      <c r="E23" s="21" t="s">
        <v>2</v>
      </c>
      <c r="F23" s="22">
        <f t="shared" ref="F23:F42" si="2">C23*D23</f>
        <v>0</v>
      </c>
    </row>
    <row r="24" spans="1:6" x14ac:dyDescent="0.2">
      <c r="B24" s="21" t="s">
        <v>91</v>
      </c>
      <c r="C24" s="34"/>
      <c r="D24" s="22">
        <v>1</v>
      </c>
      <c r="E24" s="21" t="s">
        <v>2</v>
      </c>
      <c r="F24" s="22">
        <f t="shared" si="2"/>
        <v>0</v>
      </c>
    </row>
    <row r="25" spans="1:6" x14ac:dyDescent="0.2">
      <c r="B25" s="21" t="s">
        <v>82</v>
      </c>
      <c r="C25" s="34"/>
      <c r="D25" s="22">
        <v>1</v>
      </c>
      <c r="E25" s="21" t="s">
        <v>83</v>
      </c>
      <c r="F25" s="22">
        <f t="shared" si="2"/>
        <v>0</v>
      </c>
    </row>
    <row r="26" spans="1:6" x14ac:dyDescent="0.2">
      <c r="B26" s="21" t="s">
        <v>92</v>
      </c>
      <c r="C26" s="34"/>
      <c r="D26" s="22">
        <v>1</v>
      </c>
      <c r="E26" s="21" t="s">
        <v>2</v>
      </c>
      <c r="F26" s="22">
        <f t="shared" si="2"/>
        <v>0</v>
      </c>
    </row>
    <row r="27" spans="1:6" x14ac:dyDescent="0.2">
      <c r="B27" s="21" t="s">
        <v>93</v>
      </c>
      <c r="C27" s="34"/>
      <c r="D27" s="22">
        <v>1</v>
      </c>
      <c r="E27" s="21" t="s">
        <v>2</v>
      </c>
      <c r="F27" s="22">
        <f t="shared" si="2"/>
        <v>0</v>
      </c>
    </row>
    <row r="28" spans="1:6" x14ac:dyDescent="0.2">
      <c r="B28" s="21" t="s">
        <v>94</v>
      </c>
      <c r="C28" s="34"/>
      <c r="D28" s="22">
        <v>1</v>
      </c>
      <c r="E28" s="21" t="s">
        <v>2</v>
      </c>
      <c r="F28" s="22">
        <f t="shared" si="2"/>
        <v>0</v>
      </c>
    </row>
    <row r="29" spans="1:6" x14ac:dyDescent="0.2">
      <c r="B29" s="21" t="s">
        <v>95</v>
      </c>
      <c r="C29" s="34"/>
      <c r="D29" s="22">
        <v>1</v>
      </c>
      <c r="E29" s="21" t="s">
        <v>2</v>
      </c>
      <c r="F29" s="22">
        <f t="shared" si="2"/>
        <v>0</v>
      </c>
    </row>
    <row r="30" spans="1:6" x14ac:dyDescent="0.2">
      <c r="B30" s="21" t="s">
        <v>96</v>
      </c>
      <c r="C30" s="34"/>
      <c r="D30" s="22">
        <v>1</v>
      </c>
      <c r="E30" s="21" t="s">
        <v>2</v>
      </c>
      <c r="F30" s="22">
        <f t="shared" si="2"/>
        <v>0</v>
      </c>
    </row>
    <row r="31" spans="1:6" x14ac:dyDescent="0.2">
      <c r="B31" s="21" t="s">
        <v>97</v>
      </c>
      <c r="C31" s="34"/>
      <c r="D31" s="22">
        <v>1</v>
      </c>
      <c r="E31" s="21" t="s">
        <v>2</v>
      </c>
      <c r="F31" s="22">
        <f t="shared" si="2"/>
        <v>0</v>
      </c>
    </row>
    <row r="32" spans="1:6" x14ac:dyDescent="0.2">
      <c r="B32" s="21" t="s">
        <v>98</v>
      </c>
      <c r="C32" s="34"/>
      <c r="D32" s="22">
        <v>2</v>
      </c>
      <c r="E32" s="21" t="s">
        <v>2</v>
      </c>
      <c r="F32" s="22">
        <f t="shared" si="2"/>
        <v>0</v>
      </c>
    </row>
    <row r="33" spans="1:6" x14ac:dyDescent="0.2">
      <c r="B33" s="21" t="s">
        <v>99</v>
      </c>
      <c r="C33" s="34"/>
      <c r="D33" s="22">
        <v>1</v>
      </c>
      <c r="E33" s="21" t="s">
        <v>100</v>
      </c>
      <c r="F33" s="22">
        <f t="shared" si="2"/>
        <v>0</v>
      </c>
    </row>
    <row r="34" spans="1:6" x14ac:dyDescent="0.2">
      <c r="B34" s="21" t="s">
        <v>101</v>
      </c>
      <c r="C34" s="34"/>
      <c r="D34" s="22">
        <v>2</v>
      </c>
      <c r="E34" s="21" t="s">
        <v>2</v>
      </c>
      <c r="F34" s="22">
        <f t="shared" si="2"/>
        <v>0</v>
      </c>
    </row>
    <row r="35" spans="1:6" x14ac:dyDescent="0.2">
      <c r="B35" s="21" t="s">
        <v>102</v>
      </c>
      <c r="C35" s="34"/>
      <c r="D35" s="22">
        <v>7</v>
      </c>
      <c r="E35" s="21" t="s">
        <v>103</v>
      </c>
      <c r="F35" s="22">
        <f t="shared" si="2"/>
        <v>0</v>
      </c>
    </row>
    <row r="36" spans="1:6" x14ac:dyDescent="0.2">
      <c r="B36" s="21" t="s">
        <v>104</v>
      </c>
      <c r="C36" s="34"/>
      <c r="D36" s="22">
        <v>6</v>
      </c>
      <c r="E36" s="21" t="s">
        <v>2</v>
      </c>
      <c r="F36" s="22">
        <f t="shared" si="2"/>
        <v>0</v>
      </c>
    </row>
    <row r="37" spans="1:6" x14ac:dyDescent="0.2">
      <c r="B37" s="21" t="s">
        <v>105</v>
      </c>
      <c r="C37" s="34"/>
      <c r="D37" s="22">
        <v>8</v>
      </c>
      <c r="E37" s="21" t="s">
        <v>2</v>
      </c>
      <c r="F37" s="22">
        <f t="shared" si="2"/>
        <v>0</v>
      </c>
    </row>
    <row r="38" spans="1:6" x14ac:dyDescent="0.2">
      <c r="B38" s="21" t="s">
        <v>106</v>
      </c>
      <c r="C38" s="34"/>
      <c r="D38" s="22">
        <v>1</v>
      </c>
      <c r="E38" s="21" t="s">
        <v>2</v>
      </c>
      <c r="F38" s="22">
        <f t="shared" si="2"/>
        <v>0</v>
      </c>
    </row>
    <row r="39" spans="1:6" x14ac:dyDescent="0.2">
      <c r="B39" s="21" t="s">
        <v>107</v>
      </c>
      <c r="C39" s="34"/>
      <c r="D39" s="22">
        <v>1</v>
      </c>
      <c r="E39" s="21" t="s">
        <v>2</v>
      </c>
      <c r="F39" s="22">
        <f t="shared" si="2"/>
        <v>0</v>
      </c>
    </row>
    <row r="40" spans="1:6" x14ac:dyDescent="0.2">
      <c r="B40" s="21" t="s">
        <v>108</v>
      </c>
      <c r="C40" s="34"/>
      <c r="D40" s="22">
        <v>1</v>
      </c>
      <c r="E40" s="21" t="s">
        <v>109</v>
      </c>
      <c r="F40" s="22">
        <f t="shared" si="2"/>
        <v>0</v>
      </c>
    </row>
    <row r="41" spans="1:6" x14ac:dyDescent="0.2">
      <c r="B41" s="21" t="s">
        <v>86</v>
      </c>
      <c r="C41" s="34"/>
      <c r="D41" s="22">
        <v>1</v>
      </c>
      <c r="E41" s="21" t="s">
        <v>2</v>
      </c>
      <c r="F41" s="22">
        <f t="shared" si="2"/>
        <v>0</v>
      </c>
    </row>
    <row r="42" spans="1:6" x14ac:dyDescent="0.2">
      <c r="B42" s="21" t="s">
        <v>79</v>
      </c>
      <c r="C42" s="34"/>
      <c r="D42" s="22">
        <v>1</v>
      </c>
      <c r="E42" s="21" t="s">
        <v>2</v>
      </c>
      <c r="F42" s="22">
        <f t="shared" si="2"/>
        <v>0</v>
      </c>
    </row>
    <row r="43" spans="1:6" x14ac:dyDescent="0.2">
      <c r="B43" s="23" t="s">
        <v>80</v>
      </c>
      <c r="C43" s="35"/>
      <c r="D43" s="24"/>
      <c r="E43" s="24"/>
      <c r="F43" s="25">
        <f>SUM(F23:F42)</f>
        <v>0</v>
      </c>
    </row>
    <row r="44" spans="1:6" x14ac:dyDescent="0.2">
      <c r="C44" s="36"/>
    </row>
    <row r="45" spans="1:6" x14ac:dyDescent="0.2">
      <c r="A45" s="20" t="s">
        <v>110</v>
      </c>
      <c r="B45" s="21" t="s">
        <v>77</v>
      </c>
      <c r="C45" s="34"/>
      <c r="D45" s="22">
        <v>2</v>
      </c>
      <c r="E45" s="21" t="s">
        <v>2</v>
      </c>
      <c r="F45" s="22">
        <f t="shared" ref="F45:F54" si="3">C45*D45</f>
        <v>0</v>
      </c>
    </row>
    <row r="46" spans="1:6" x14ac:dyDescent="0.2">
      <c r="B46" s="21" t="s">
        <v>91</v>
      </c>
      <c r="C46" s="34"/>
      <c r="D46" s="22">
        <v>1</v>
      </c>
      <c r="E46" s="21" t="s">
        <v>2</v>
      </c>
      <c r="F46" s="22">
        <f t="shared" si="3"/>
        <v>0</v>
      </c>
    </row>
    <row r="47" spans="1:6" x14ac:dyDescent="0.2">
      <c r="B47" s="21" t="s">
        <v>82</v>
      </c>
      <c r="C47" s="34"/>
      <c r="D47" s="22">
        <v>1</v>
      </c>
      <c r="E47" s="21" t="s">
        <v>83</v>
      </c>
      <c r="F47" s="22">
        <f t="shared" si="3"/>
        <v>0</v>
      </c>
    </row>
    <row r="48" spans="1:6" x14ac:dyDescent="0.2">
      <c r="B48" s="21" t="s">
        <v>96</v>
      </c>
      <c r="C48" s="34"/>
      <c r="D48" s="22">
        <v>1</v>
      </c>
      <c r="E48" s="21" t="s">
        <v>2</v>
      </c>
      <c r="F48" s="22">
        <f t="shared" si="3"/>
        <v>0</v>
      </c>
    </row>
    <row r="49" spans="1:6" x14ac:dyDescent="0.2">
      <c r="B49" s="21" t="s">
        <v>97</v>
      </c>
      <c r="C49" s="34"/>
      <c r="D49" s="22">
        <v>1</v>
      </c>
      <c r="E49" s="21" t="s">
        <v>2</v>
      </c>
      <c r="F49" s="22">
        <f t="shared" si="3"/>
        <v>0</v>
      </c>
    </row>
    <row r="50" spans="1:6" x14ac:dyDescent="0.2">
      <c r="B50" s="21" t="s">
        <v>104</v>
      </c>
      <c r="C50" s="34"/>
      <c r="D50" s="22">
        <v>6</v>
      </c>
      <c r="E50" s="21" t="s">
        <v>2</v>
      </c>
      <c r="F50" s="22">
        <f t="shared" si="3"/>
        <v>0</v>
      </c>
    </row>
    <row r="51" spans="1:6" x14ac:dyDescent="0.2">
      <c r="B51" s="21" t="s">
        <v>106</v>
      </c>
      <c r="C51" s="34"/>
      <c r="D51" s="22">
        <v>1</v>
      </c>
      <c r="E51" s="21" t="s">
        <v>2</v>
      </c>
      <c r="F51" s="22">
        <f t="shared" si="3"/>
        <v>0</v>
      </c>
    </row>
    <row r="52" spans="1:6" x14ac:dyDescent="0.2">
      <c r="B52" s="21" t="s">
        <v>107</v>
      </c>
      <c r="C52" s="34"/>
      <c r="D52" s="22">
        <v>1</v>
      </c>
      <c r="E52" s="21" t="s">
        <v>2</v>
      </c>
      <c r="F52" s="22">
        <f t="shared" si="3"/>
        <v>0</v>
      </c>
    </row>
    <row r="53" spans="1:6" x14ac:dyDescent="0.2">
      <c r="B53" s="21" t="s">
        <v>86</v>
      </c>
      <c r="C53" s="34"/>
      <c r="D53" s="22">
        <v>1</v>
      </c>
      <c r="E53" s="21" t="s">
        <v>2</v>
      </c>
      <c r="F53" s="22">
        <f t="shared" si="3"/>
        <v>0</v>
      </c>
    </row>
    <row r="54" spans="1:6" x14ac:dyDescent="0.2">
      <c r="B54" s="21" t="s">
        <v>79</v>
      </c>
      <c r="C54" s="34"/>
      <c r="D54" s="22">
        <v>1</v>
      </c>
      <c r="E54" s="21" t="s">
        <v>2</v>
      </c>
      <c r="F54" s="22">
        <f t="shared" si="3"/>
        <v>0</v>
      </c>
    </row>
    <row r="55" spans="1:6" x14ac:dyDescent="0.2">
      <c r="B55" s="23" t="s">
        <v>80</v>
      </c>
      <c r="C55" s="35"/>
      <c r="D55" s="24"/>
      <c r="E55" s="24"/>
      <c r="F55" s="25">
        <f>SUM(F45:F54)</f>
        <v>0</v>
      </c>
    </row>
    <row r="56" spans="1:6" x14ac:dyDescent="0.2">
      <c r="C56" s="36"/>
    </row>
    <row r="57" spans="1:6" x14ac:dyDescent="0.2">
      <c r="A57" s="20" t="s">
        <v>111</v>
      </c>
      <c r="B57" s="21" t="s">
        <v>77</v>
      </c>
      <c r="C57" s="34"/>
      <c r="D57" s="22">
        <v>2</v>
      </c>
      <c r="E57" s="21" t="s">
        <v>2</v>
      </c>
      <c r="F57" s="22">
        <f t="shared" ref="F57:F66" si="4">C57*D57</f>
        <v>0</v>
      </c>
    </row>
    <row r="58" spans="1:6" x14ac:dyDescent="0.2">
      <c r="B58" s="21" t="s">
        <v>91</v>
      </c>
      <c r="C58" s="34"/>
      <c r="D58" s="22">
        <v>1</v>
      </c>
      <c r="E58" s="21" t="s">
        <v>2</v>
      </c>
      <c r="F58" s="22">
        <f t="shared" si="4"/>
        <v>0</v>
      </c>
    </row>
    <row r="59" spans="1:6" x14ac:dyDescent="0.2">
      <c r="B59" s="21" t="s">
        <v>82</v>
      </c>
      <c r="C59" s="34"/>
      <c r="D59" s="22">
        <v>1</v>
      </c>
      <c r="E59" s="21" t="s">
        <v>83</v>
      </c>
      <c r="F59" s="22">
        <f t="shared" si="4"/>
        <v>0</v>
      </c>
    </row>
    <row r="60" spans="1:6" x14ac:dyDescent="0.2">
      <c r="B60" s="21" t="s">
        <v>112</v>
      </c>
      <c r="C60" s="34"/>
      <c r="D60" s="22">
        <v>1</v>
      </c>
      <c r="E60" s="21" t="s">
        <v>2</v>
      </c>
      <c r="F60" s="22">
        <f t="shared" si="4"/>
        <v>0</v>
      </c>
    </row>
    <row r="61" spans="1:6" x14ac:dyDescent="0.2">
      <c r="B61" s="21" t="s">
        <v>113</v>
      </c>
      <c r="C61" s="34"/>
      <c r="D61" s="22">
        <v>1</v>
      </c>
      <c r="E61" s="21" t="s">
        <v>2</v>
      </c>
      <c r="F61" s="22">
        <f t="shared" si="4"/>
        <v>0</v>
      </c>
    </row>
    <row r="62" spans="1:6" x14ac:dyDescent="0.2">
      <c r="B62" s="21" t="s">
        <v>105</v>
      </c>
      <c r="C62" s="34"/>
      <c r="D62" s="22">
        <v>8</v>
      </c>
      <c r="E62" s="21" t="s">
        <v>2</v>
      </c>
      <c r="F62" s="22">
        <f t="shared" si="4"/>
        <v>0</v>
      </c>
    </row>
    <row r="63" spans="1:6" x14ac:dyDescent="0.2">
      <c r="B63" s="21" t="s">
        <v>106</v>
      </c>
      <c r="C63" s="34"/>
      <c r="D63" s="22">
        <v>1</v>
      </c>
      <c r="E63" s="21" t="s">
        <v>2</v>
      </c>
      <c r="F63" s="22">
        <f t="shared" si="4"/>
        <v>0</v>
      </c>
    </row>
    <row r="64" spans="1:6" x14ac:dyDescent="0.2">
      <c r="B64" s="21" t="s">
        <v>107</v>
      </c>
      <c r="C64" s="34"/>
      <c r="D64" s="22">
        <v>1</v>
      </c>
      <c r="E64" s="21" t="s">
        <v>2</v>
      </c>
      <c r="F64" s="22">
        <f t="shared" si="4"/>
        <v>0</v>
      </c>
    </row>
    <row r="65" spans="1:6" x14ac:dyDescent="0.2">
      <c r="B65" s="21" t="s">
        <v>98</v>
      </c>
      <c r="C65" s="34"/>
      <c r="D65" s="22">
        <v>2</v>
      </c>
      <c r="E65" s="21" t="s">
        <v>2</v>
      </c>
      <c r="F65" s="22">
        <f t="shared" si="4"/>
        <v>0</v>
      </c>
    </row>
    <row r="66" spans="1:6" x14ac:dyDescent="0.2">
      <c r="B66" s="21" t="s">
        <v>79</v>
      </c>
      <c r="C66" s="34"/>
      <c r="D66" s="22">
        <v>1</v>
      </c>
      <c r="E66" s="21" t="s">
        <v>2</v>
      </c>
      <c r="F66" s="22">
        <f t="shared" si="4"/>
        <v>0</v>
      </c>
    </row>
    <row r="67" spans="1:6" x14ac:dyDescent="0.2">
      <c r="B67" s="23" t="s">
        <v>80</v>
      </c>
      <c r="C67" s="35"/>
      <c r="D67" s="24"/>
      <c r="E67" s="24"/>
      <c r="F67" s="25">
        <f>SUM(F57:F66)</f>
        <v>0</v>
      </c>
    </row>
    <row r="68" spans="1:6" x14ac:dyDescent="0.2">
      <c r="C68" s="36"/>
    </row>
    <row r="69" spans="1:6" x14ac:dyDescent="0.2">
      <c r="A69" s="20" t="s">
        <v>114</v>
      </c>
      <c r="B69" s="21" t="s">
        <v>77</v>
      </c>
      <c r="C69" s="34"/>
      <c r="D69" s="22">
        <v>2</v>
      </c>
      <c r="E69" s="21" t="s">
        <v>2</v>
      </c>
      <c r="F69" s="22">
        <f t="shared" ref="F69:F77" si="5">C69*D69</f>
        <v>0</v>
      </c>
    </row>
    <row r="70" spans="1:6" x14ac:dyDescent="0.2">
      <c r="B70" s="21" t="s">
        <v>82</v>
      </c>
      <c r="C70" s="34"/>
      <c r="D70" s="22">
        <v>1</v>
      </c>
      <c r="E70" s="21" t="s">
        <v>83</v>
      </c>
      <c r="F70" s="22">
        <f t="shared" si="5"/>
        <v>0</v>
      </c>
    </row>
    <row r="71" spans="1:6" x14ac:dyDescent="0.2">
      <c r="B71" s="21" t="s">
        <v>115</v>
      </c>
      <c r="C71" s="34"/>
      <c r="D71" s="22">
        <v>1</v>
      </c>
      <c r="E71" s="21" t="s">
        <v>2</v>
      </c>
      <c r="F71" s="22">
        <f t="shared" si="5"/>
        <v>0</v>
      </c>
    </row>
    <row r="72" spans="1:6" x14ac:dyDescent="0.2">
      <c r="B72" s="21" t="s">
        <v>116</v>
      </c>
      <c r="C72" s="34"/>
      <c r="D72" s="22">
        <v>1</v>
      </c>
      <c r="E72" s="21" t="s">
        <v>2</v>
      </c>
      <c r="F72" s="22">
        <f t="shared" si="5"/>
        <v>0</v>
      </c>
    </row>
    <row r="73" spans="1:6" x14ac:dyDescent="0.2">
      <c r="B73" s="21" t="s">
        <v>88</v>
      </c>
      <c r="C73" s="34"/>
      <c r="D73" s="22">
        <v>1</v>
      </c>
      <c r="E73" s="21" t="s">
        <v>2</v>
      </c>
      <c r="F73" s="22">
        <f t="shared" si="5"/>
        <v>0</v>
      </c>
    </row>
    <row r="74" spans="1:6" x14ac:dyDescent="0.2">
      <c r="B74" s="21" t="s">
        <v>89</v>
      </c>
      <c r="C74" s="34"/>
      <c r="D74" s="22">
        <v>1</v>
      </c>
      <c r="E74" s="21" t="s">
        <v>2</v>
      </c>
      <c r="F74" s="22">
        <f t="shared" si="5"/>
        <v>0</v>
      </c>
    </row>
    <row r="75" spans="1:6" x14ac:dyDescent="0.2">
      <c r="B75" s="21" t="s">
        <v>104</v>
      </c>
      <c r="C75" s="34"/>
      <c r="D75" s="22">
        <v>6</v>
      </c>
      <c r="E75" s="21" t="s">
        <v>2</v>
      </c>
      <c r="F75" s="22">
        <f t="shared" si="5"/>
        <v>0</v>
      </c>
    </row>
    <row r="76" spans="1:6" x14ac:dyDescent="0.2">
      <c r="B76" s="21" t="s">
        <v>86</v>
      </c>
      <c r="C76" s="34"/>
      <c r="D76" s="22">
        <v>1</v>
      </c>
      <c r="E76" s="21" t="s">
        <v>2</v>
      </c>
      <c r="F76" s="22">
        <f t="shared" si="5"/>
        <v>0</v>
      </c>
    </row>
    <row r="77" spans="1:6" x14ac:dyDescent="0.2">
      <c r="B77" s="21" t="s">
        <v>79</v>
      </c>
      <c r="C77" s="34"/>
      <c r="D77" s="22">
        <v>1</v>
      </c>
      <c r="E77" s="21" t="s">
        <v>2</v>
      </c>
      <c r="F77" s="22">
        <f t="shared" si="5"/>
        <v>0</v>
      </c>
    </row>
    <row r="78" spans="1:6" x14ac:dyDescent="0.2">
      <c r="B78" s="23" t="s">
        <v>80</v>
      </c>
      <c r="C78" s="35"/>
      <c r="D78" s="24"/>
      <c r="E78" s="24"/>
      <c r="F78" s="25">
        <f>SUM(F69:F77)</f>
        <v>0</v>
      </c>
    </row>
    <row r="79" spans="1:6" x14ac:dyDescent="0.2">
      <c r="C79" s="36"/>
    </row>
    <row r="80" spans="1:6" x14ac:dyDescent="0.2">
      <c r="A80" s="20" t="s">
        <v>117</v>
      </c>
      <c r="B80" s="21" t="s">
        <v>77</v>
      </c>
      <c r="C80" s="34"/>
      <c r="D80" s="22">
        <v>2</v>
      </c>
      <c r="E80" s="21" t="s">
        <v>2</v>
      </c>
      <c r="F80" s="22">
        <f t="shared" ref="F80:F86" si="6">C80*D80</f>
        <v>0</v>
      </c>
    </row>
    <row r="81" spans="1:6" x14ac:dyDescent="0.2">
      <c r="B81" s="21" t="s">
        <v>82</v>
      </c>
      <c r="C81" s="34"/>
      <c r="D81" s="22">
        <v>1</v>
      </c>
      <c r="E81" s="21" t="s">
        <v>83</v>
      </c>
      <c r="F81" s="22">
        <f t="shared" si="6"/>
        <v>0</v>
      </c>
    </row>
    <row r="82" spans="1:6" x14ac:dyDescent="0.2">
      <c r="B82" s="21" t="s">
        <v>88</v>
      </c>
      <c r="C82" s="34"/>
      <c r="D82" s="22">
        <v>1</v>
      </c>
      <c r="E82" s="21" t="s">
        <v>2</v>
      </c>
      <c r="F82" s="22">
        <f t="shared" si="6"/>
        <v>0</v>
      </c>
    </row>
    <row r="83" spans="1:6" x14ac:dyDescent="0.2">
      <c r="B83" s="21" t="s">
        <v>89</v>
      </c>
      <c r="C83" s="34"/>
      <c r="D83" s="22">
        <v>1</v>
      </c>
      <c r="E83" s="21" t="s">
        <v>2</v>
      </c>
      <c r="F83" s="22">
        <f t="shared" si="6"/>
        <v>0</v>
      </c>
    </row>
    <row r="84" spans="1:6" x14ac:dyDescent="0.2">
      <c r="B84" s="21" t="s">
        <v>118</v>
      </c>
      <c r="C84" s="34"/>
      <c r="D84" s="22">
        <v>1</v>
      </c>
      <c r="E84" s="21" t="s">
        <v>2</v>
      </c>
      <c r="F84" s="22">
        <f t="shared" si="6"/>
        <v>0</v>
      </c>
    </row>
    <row r="85" spans="1:6" x14ac:dyDescent="0.2">
      <c r="B85" s="21" t="s">
        <v>86</v>
      </c>
      <c r="C85" s="34"/>
      <c r="D85" s="22">
        <v>1</v>
      </c>
      <c r="E85" s="21" t="s">
        <v>2</v>
      </c>
      <c r="F85" s="22">
        <f t="shared" si="6"/>
        <v>0</v>
      </c>
    </row>
    <row r="86" spans="1:6" x14ac:dyDescent="0.2">
      <c r="B86" s="21" t="s">
        <v>79</v>
      </c>
      <c r="C86" s="34"/>
      <c r="D86" s="22">
        <v>1</v>
      </c>
      <c r="E86" s="21" t="s">
        <v>2</v>
      </c>
      <c r="F86" s="22">
        <f t="shared" si="6"/>
        <v>0</v>
      </c>
    </row>
    <row r="87" spans="1:6" x14ac:dyDescent="0.2">
      <c r="B87" s="23" t="s">
        <v>80</v>
      </c>
      <c r="C87" s="35"/>
      <c r="D87" s="24"/>
      <c r="E87" s="24"/>
      <c r="F87" s="25">
        <f>SUM(F80:F86)</f>
        <v>0</v>
      </c>
    </row>
    <row r="88" spans="1:6" x14ac:dyDescent="0.2">
      <c r="C88" s="36"/>
    </row>
    <row r="89" spans="1:6" x14ac:dyDescent="0.2">
      <c r="A89" s="20" t="s">
        <v>119</v>
      </c>
      <c r="B89" s="21" t="s">
        <v>77</v>
      </c>
      <c r="C89" s="34"/>
      <c r="D89" s="22">
        <v>2</v>
      </c>
      <c r="E89" s="21" t="s">
        <v>2</v>
      </c>
      <c r="F89" s="22">
        <f t="shared" ref="F89:F95" si="7">C89*D89</f>
        <v>0</v>
      </c>
    </row>
    <row r="90" spans="1:6" x14ac:dyDescent="0.2">
      <c r="B90" s="21" t="s">
        <v>82</v>
      </c>
      <c r="C90" s="34"/>
      <c r="D90" s="22">
        <v>1</v>
      </c>
      <c r="E90" s="21" t="s">
        <v>83</v>
      </c>
      <c r="F90" s="22">
        <f t="shared" si="7"/>
        <v>0</v>
      </c>
    </row>
    <row r="91" spans="1:6" x14ac:dyDescent="0.2">
      <c r="B91" s="21" t="s">
        <v>120</v>
      </c>
      <c r="C91" s="34"/>
      <c r="D91" s="22">
        <v>1</v>
      </c>
      <c r="E91" s="21" t="s">
        <v>2</v>
      </c>
      <c r="F91" s="22">
        <f t="shared" si="7"/>
        <v>0</v>
      </c>
    </row>
    <row r="92" spans="1:6" x14ac:dyDescent="0.2">
      <c r="B92" s="21" t="s">
        <v>121</v>
      </c>
      <c r="C92" s="34"/>
      <c r="D92" s="22">
        <v>1</v>
      </c>
      <c r="E92" s="21" t="s">
        <v>2</v>
      </c>
      <c r="F92" s="22">
        <f t="shared" si="7"/>
        <v>0</v>
      </c>
    </row>
    <row r="93" spans="1:6" x14ac:dyDescent="0.2">
      <c r="B93" s="21" t="s">
        <v>122</v>
      </c>
      <c r="C93" s="34"/>
      <c r="D93" s="22">
        <v>1</v>
      </c>
      <c r="E93" s="21" t="s">
        <v>2</v>
      </c>
      <c r="F93" s="22">
        <f t="shared" si="7"/>
        <v>0</v>
      </c>
    </row>
    <row r="94" spans="1:6" x14ac:dyDescent="0.2">
      <c r="B94" s="21" t="s">
        <v>86</v>
      </c>
      <c r="C94" s="34"/>
      <c r="D94" s="22">
        <v>1</v>
      </c>
      <c r="E94" s="21" t="s">
        <v>2</v>
      </c>
      <c r="F94" s="22">
        <f t="shared" si="7"/>
        <v>0</v>
      </c>
    </row>
    <row r="95" spans="1:6" x14ac:dyDescent="0.2">
      <c r="B95" s="21" t="s">
        <v>79</v>
      </c>
      <c r="C95" s="34"/>
      <c r="D95" s="22">
        <v>1</v>
      </c>
      <c r="E95" s="21" t="s">
        <v>2</v>
      </c>
      <c r="F95" s="22">
        <f t="shared" si="7"/>
        <v>0</v>
      </c>
    </row>
    <row r="96" spans="1:6" x14ac:dyDescent="0.2">
      <c r="B96" s="23" t="s">
        <v>80</v>
      </c>
      <c r="C96" s="35"/>
      <c r="D96" s="24"/>
      <c r="E96" s="24"/>
      <c r="F96" s="25">
        <f>SUM(F89:F95)</f>
        <v>0</v>
      </c>
    </row>
  </sheetData>
  <pageMargins left="0.78740157499999996" right="0.78740157499999996" top="0.984251969" bottom="0.984251969" header="0.4921259845" footer="0.492125984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10</vt:i4>
      </vt:variant>
    </vt:vector>
  </HeadingPairs>
  <TitlesOfParts>
    <vt:vector size="10" baseType="lpstr">
      <vt:lpstr>návod k vyplnění</vt:lpstr>
      <vt:lpstr>správa veřejného osvětlení</vt:lpstr>
      <vt:lpstr>preventivní údržba</vt:lpstr>
      <vt:lpstr>pravidelná údržba</vt:lpstr>
      <vt:lpstr>havarijní údržba</vt:lpstr>
      <vt:lpstr>vánoční osvětlení</vt:lpstr>
      <vt:lpstr>celková cena</vt:lpstr>
      <vt:lpstr>Celkem pravidelná údržba</vt:lpstr>
      <vt:lpstr>Materiál pravidelná údržba</vt:lpstr>
      <vt:lpstr>Montáže pravidelná údržba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Skubal</dc:creator>
  <cp:lastModifiedBy>soukup</cp:lastModifiedBy>
  <cp:lastPrinted>2012-11-07T08:49:19Z</cp:lastPrinted>
  <dcterms:created xsi:type="dcterms:W3CDTF">2012-10-24T14:40:29Z</dcterms:created>
  <dcterms:modified xsi:type="dcterms:W3CDTF">2012-12-14T06:21:27Z</dcterms:modified>
</cp:coreProperties>
</file>