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45" windowWidth="19440" windowHeight="10035" firstSheet="1" activeTab="1"/>
  </bookViews>
  <sheets>
    <sheet name="návod k vyplnění" sheetId="7" r:id="rId1"/>
    <sheet name="správa veřejného osvětlení" sheetId="5" r:id="rId2"/>
    <sheet name="preventivní údržba" sheetId="1" r:id="rId3"/>
    <sheet name="pravidelná údržba" sheetId="4" r:id="rId4"/>
    <sheet name="havarijní údržba" sheetId="2" r:id="rId5"/>
    <sheet name="vánoční osvětlení" sheetId="3" r:id="rId6"/>
    <sheet name="celková cena" sheetId="6" r:id="rId7"/>
  </sheets>
  <calcPr calcId="145621"/>
</workbook>
</file>

<file path=xl/calcChain.xml><?xml version="1.0" encoding="utf-8"?>
<calcChain xmlns="http://schemas.openxmlformats.org/spreadsheetml/2006/main">
  <c r="F3" i="4" l="1"/>
  <c r="E3" i="1"/>
  <c r="F3" i="1" s="1"/>
  <c r="G3" i="1" s="1"/>
  <c r="I3" i="1" s="1"/>
  <c r="H3" i="1"/>
  <c r="E3" i="4"/>
  <c r="E3" i="2"/>
  <c r="F3" i="2" s="1"/>
  <c r="G3" i="2" s="1"/>
  <c r="I3" i="2" s="1"/>
  <c r="E3" i="3"/>
  <c r="F3" i="3" s="1"/>
  <c r="G3" i="3" s="1"/>
  <c r="I3" i="3" s="1"/>
  <c r="H3" i="2" l="1"/>
  <c r="H3" i="3"/>
  <c r="G3" i="4"/>
  <c r="I3" i="4" s="1"/>
  <c r="H3" i="4"/>
  <c r="G9" i="4" l="1"/>
  <c r="G24" i="4"/>
  <c r="E3" i="5"/>
  <c r="F3" i="5" s="1"/>
  <c r="E4" i="1"/>
  <c r="E5" i="1"/>
  <c r="E6" i="1"/>
  <c r="E7" i="1"/>
  <c r="E4" i="2"/>
  <c r="E5" i="2" s="1"/>
  <c r="D6" i="6" s="1"/>
  <c r="E6" i="6" s="1"/>
  <c r="F6" i="6" s="1"/>
  <c r="C5" i="3"/>
  <c r="H6" i="3"/>
  <c r="E4" i="3"/>
  <c r="F4" i="3" s="1"/>
  <c r="E5" i="3"/>
  <c r="E6" i="3"/>
  <c r="F6" i="3" s="1"/>
  <c r="G6" i="3" s="1"/>
  <c r="I6" i="3" s="1"/>
  <c r="H20" i="4"/>
  <c r="H24" i="4"/>
  <c r="E4" i="4"/>
  <c r="E5" i="4"/>
  <c r="E6" i="4"/>
  <c r="E7" i="4"/>
  <c r="E8" i="4"/>
  <c r="E9" i="4"/>
  <c r="F9" i="4" s="1"/>
  <c r="E10" i="4"/>
  <c r="F10" i="4" s="1"/>
  <c r="E11" i="4"/>
  <c r="E12" i="4"/>
  <c r="H12" i="4" s="1"/>
  <c r="E13" i="4"/>
  <c r="E14" i="4"/>
  <c r="E15" i="4"/>
  <c r="E16" i="4"/>
  <c r="F16" i="4" s="1"/>
  <c r="E17" i="4"/>
  <c r="E18" i="4"/>
  <c r="F18" i="4" s="1"/>
  <c r="E19" i="4"/>
  <c r="F19" i="4" s="1"/>
  <c r="E20" i="4"/>
  <c r="E21" i="4"/>
  <c r="E22" i="4"/>
  <c r="F22" i="4" s="1"/>
  <c r="E23" i="4"/>
  <c r="E24" i="4"/>
  <c r="F24" i="4" s="1"/>
  <c r="E25" i="4"/>
  <c r="H19" i="4" l="1"/>
  <c r="G10" i="4"/>
  <c r="G19" i="4"/>
  <c r="I19" i="4" s="1"/>
  <c r="H4" i="3"/>
  <c r="H5" i="3"/>
  <c r="H7" i="3" s="1"/>
  <c r="F5" i="3"/>
  <c r="G5" i="3" s="1"/>
  <c r="F7" i="3"/>
  <c r="G4" i="3"/>
  <c r="I4" i="3" s="1"/>
  <c r="H4" i="2"/>
  <c r="H5" i="2" s="1"/>
  <c r="F4" i="2"/>
  <c r="H15" i="4"/>
  <c r="F15" i="4"/>
  <c r="G15" i="4" s="1"/>
  <c r="I15" i="4" s="1"/>
  <c r="F11" i="4"/>
  <c r="G11" i="4" s="1"/>
  <c r="I11" i="4" s="1"/>
  <c r="F25" i="4"/>
  <c r="G25" i="4"/>
  <c r="I25" i="4" s="1"/>
  <c r="H21" i="4"/>
  <c r="F21" i="4"/>
  <c r="F17" i="4"/>
  <c r="G17" i="4" s="1"/>
  <c r="I17" i="4" s="1"/>
  <c r="F14" i="4"/>
  <c r="G14" i="4" s="1"/>
  <c r="I14" i="4" s="1"/>
  <c r="H11" i="4"/>
  <c r="F20" i="4"/>
  <c r="H13" i="4"/>
  <c r="F13" i="4"/>
  <c r="G13" i="4" s="1"/>
  <c r="I13" i="4" s="1"/>
  <c r="G16" i="4"/>
  <c r="G18" i="4"/>
  <c r="H23" i="4"/>
  <c r="F23" i="4"/>
  <c r="G23" i="4" s="1"/>
  <c r="I23" i="4" s="1"/>
  <c r="F12" i="4"/>
  <c r="G12" i="4" s="1"/>
  <c r="I12" i="4" s="1"/>
  <c r="H16" i="4"/>
  <c r="G20" i="4"/>
  <c r="I20" i="4" s="1"/>
  <c r="G22" i="4"/>
  <c r="G21" i="4"/>
  <c r="I21" i="4" s="1"/>
  <c r="F8" i="4"/>
  <c r="G8" i="4" s="1"/>
  <c r="I8" i="4" s="1"/>
  <c r="H8" i="4"/>
  <c r="H7" i="4"/>
  <c r="F7" i="4"/>
  <c r="G7" i="4"/>
  <c r="I7" i="4" s="1"/>
  <c r="F6" i="4"/>
  <c r="G6" i="4"/>
  <c r="I6" i="4" s="1"/>
  <c r="H5" i="4"/>
  <c r="F5" i="4"/>
  <c r="G5" i="4"/>
  <c r="I5" i="4" s="1"/>
  <c r="F4" i="4"/>
  <c r="G4" i="4"/>
  <c r="I4" i="4" s="1"/>
  <c r="H4" i="4"/>
  <c r="H7" i="1"/>
  <c r="F7" i="1"/>
  <c r="G7" i="1" s="1"/>
  <c r="I7" i="1" s="1"/>
  <c r="H6" i="1"/>
  <c r="F6" i="1"/>
  <c r="G6" i="1" s="1"/>
  <c r="I6" i="1" s="1"/>
  <c r="E8" i="1"/>
  <c r="D4" i="6" s="1"/>
  <c r="E4" i="6" s="1"/>
  <c r="F4" i="6" s="1"/>
  <c r="F5" i="1"/>
  <c r="H4" i="1"/>
  <c r="F4" i="1"/>
  <c r="G4" i="1" s="1"/>
  <c r="I4" i="1" s="1"/>
  <c r="G3" i="5"/>
  <c r="F4" i="5"/>
  <c r="I18" i="4"/>
  <c r="I10" i="4"/>
  <c r="I22" i="4"/>
  <c r="I24" i="4"/>
  <c r="I9" i="4"/>
  <c r="I16" i="4"/>
  <c r="H6" i="6"/>
  <c r="H5" i="1"/>
  <c r="E26" i="4"/>
  <c r="D5" i="6" s="1"/>
  <c r="E5" i="6" s="1"/>
  <c r="F5" i="6" s="1"/>
  <c r="H22" i="4"/>
  <c r="H18" i="4"/>
  <c r="H14" i="4"/>
  <c r="H10" i="4"/>
  <c r="H6" i="4"/>
  <c r="H25" i="4"/>
  <c r="H17" i="4"/>
  <c r="H9" i="4"/>
  <c r="H3" i="5"/>
  <c r="H4" i="5" s="1"/>
  <c r="G6" i="6"/>
  <c r="I6" i="6" s="1"/>
  <c r="E4" i="5"/>
  <c r="D3" i="6" s="1"/>
  <c r="E3" i="6" s="1"/>
  <c r="F3" i="6" s="1"/>
  <c r="E7" i="3"/>
  <c r="D7" i="6" s="1"/>
  <c r="E7" i="6" s="1"/>
  <c r="F7" i="6" s="1"/>
  <c r="G4" i="2" l="1"/>
  <c r="F5" i="2"/>
  <c r="H26" i="4"/>
  <c r="F26" i="4"/>
  <c r="H8" i="1"/>
  <c r="G4" i="6"/>
  <c r="I4" i="6" s="1"/>
  <c r="H4" i="6"/>
  <c r="I26" i="4"/>
  <c r="G3" i="6"/>
  <c r="I3" i="6" s="1"/>
  <c r="H3" i="6"/>
  <c r="H7" i="6"/>
  <c r="G7" i="6"/>
  <c r="I7" i="6" s="1"/>
  <c r="H5" i="6"/>
  <c r="G5" i="1"/>
  <c r="F8" i="1"/>
  <c r="G5" i="6"/>
  <c r="I5" i="6" s="1"/>
  <c r="G26" i="4"/>
  <c r="E8" i="6"/>
  <c r="I3" i="5"/>
  <c r="I4" i="5" s="1"/>
  <c r="G4" i="5"/>
  <c r="I5" i="3"/>
  <c r="I7" i="3" s="1"/>
  <c r="G7" i="3"/>
  <c r="G5" i="2" l="1"/>
  <c r="I4" i="2"/>
  <c r="I5" i="2" s="1"/>
  <c r="H8" i="6"/>
  <c r="F8" i="6"/>
  <c r="G8" i="1"/>
  <c r="I5" i="1"/>
  <c r="I8" i="1" s="1"/>
  <c r="I8" i="6"/>
  <c r="G8" i="6"/>
</calcChain>
</file>

<file path=xl/sharedStrings.xml><?xml version="1.0" encoding="utf-8"?>
<sst xmlns="http://schemas.openxmlformats.org/spreadsheetml/2006/main" count="156" uniqueCount="72">
  <si>
    <t>Komplexní údržba spínacích rozvaděčů (21 ks), podružných rozvaděčů (19 ks)</t>
  </si>
  <si>
    <t>mj</t>
  </si>
  <si>
    <t>ks</t>
  </si>
  <si>
    <t>množství</t>
  </si>
  <si>
    <t>Kč za mj</t>
  </si>
  <si>
    <t>Kč za  4 roky bez DPH</t>
  </si>
  <si>
    <t>Kč za  4 roky s DPH</t>
  </si>
  <si>
    <t>Preventivní údržba</t>
  </si>
  <si>
    <t>Kč s DPH</t>
  </si>
  <si>
    <t>Kč bez DPH</t>
  </si>
  <si>
    <t>celkem</t>
  </si>
  <si>
    <r>
      <rPr>
        <sz val="7"/>
        <color theme="1"/>
        <rFont val="Arial"/>
        <family val="2"/>
        <charset val="238"/>
      </rPr>
      <t xml:space="preserve"> </t>
    </r>
    <r>
      <rPr>
        <sz val="11"/>
        <color theme="1"/>
        <rFont val="Arial"/>
        <family val="2"/>
        <charset val="238"/>
      </rPr>
      <t>Komplexní údržba svítidel 225 ks/rok</t>
    </r>
  </si>
  <si>
    <t>Natírání stožárů  50 ks/rok</t>
  </si>
  <si>
    <t>Komplexní údržba stožárů 862 ks/rok</t>
  </si>
  <si>
    <t xml:space="preserve">Měření tloušťky stěn ocelových stožárů cca 50 ks/rok </t>
  </si>
  <si>
    <t>Havarijní údžba údržba</t>
  </si>
  <si>
    <t xml:space="preserve">zaištění havarijního spojení </t>
  </si>
  <si>
    <t>Odstranění stožáru, včetně likdvidace</t>
  </si>
  <si>
    <t>hod</t>
  </si>
  <si>
    <t>Pravidelná revize dekorů vánočního osvětlení</t>
  </si>
  <si>
    <t xml:space="preserve">práce s plošinou </t>
  </si>
  <si>
    <t>vánoční osvětlení</t>
  </si>
  <si>
    <t>Pravidelná údržba</t>
  </si>
  <si>
    <t>výměna výbojky 70 W</t>
  </si>
  <si>
    <t>výměna dvířek</t>
  </si>
  <si>
    <t>výměna halogenu</t>
  </si>
  <si>
    <t>výměna krytu svítidla</t>
  </si>
  <si>
    <t xml:space="preserve">výměna stožáru včetně svítidla </t>
  </si>
  <si>
    <t>výměna svítidla</t>
  </si>
  <si>
    <t>Výměna svorkovnice</t>
  </si>
  <si>
    <t>výměna tlumivky 125 W</t>
  </si>
  <si>
    <t>výměna tlumivky 150 W</t>
  </si>
  <si>
    <t>výměna tlumivky 250 W</t>
  </si>
  <si>
    <t>výměna tlumivky 70 W</t>
  </si>
  <si>
    <t>výměna výbojky 100 W</t>
  </si>
  <si>
    <t>výměna výbojky 150 W</t>
  </si>
  <si>
    <t>výměna výbojky 210 W</t>
  </si>
  <si>
    <t>výměna výbojky 250 W</t>
  </si>
  <si>
    <t>výměna výbojky 350 W</t>
  </si>
  <si>
    <t>výměna výbojky HQI-E</t>
  </si>
  <si>
    <t>výměna výbojky PHK</t>
  </si>
  <si>
    <t>výměna zapalovače TR10</t>
  </si>
  <si>
    <t>Výměna zářivky 24 W</t>
  </si>
  <si>
    <t>Výměna zářivky 48 W</t>
  </si>
  <si>
    <t>výměna zapalovače TR11</t>
  </si>
  <si>
    <r>
      <rPr>
        <sz val="7"/>
        <color rgb="FF000000"/>
        <rFont val="Arial"/>
        <family val="2"/>
        <charset val="238"/>
      </rPr>
      <t xml:space="preserve">  </t>
    </r>
    <r>
      <rPr>
        <sz val="11"/>
        <color rgb="FF000000"/>
        <rFont val="Arial"/>
        <family val="2"/>
        <charset val="238"/>
      </rPr>
      <t xml:space="preserve">Montáž dekorů vánočního osvětlení </t>
    </r>
  </si>
  <si>
    <r>
      <rPr>
        <sz val="7"/>
        <color rgb="FF000000"/>
        <rFont val="Arial"/>
        <family val="2"/>
        <charset val="238"/>
      </rPr>
      <t xml:space="preserve"> </t>
    </r>
    <r>
      <rPr>
        <sz val="11"/>
        <color rgb="FF000000"/>
        <rFont val="Arial"/>
        <family val="2"/>
        <charset val="238"/>
      </rPr>
      <t>Demontáž dekorů vánočního osvětlení</t>
    </r>
  </si>
  <si>
    <t>Správa veřejného osvětlení</t>
  </si>
  <si>
    <t>měsíc</t>
  </si>
  <si>
    <t>komplet</t>
  </si>
  <si>
    <t>Celková cena</t>
  </si>
  <si>
    <t>správa veřejného osvětlení</t>
  </si>
  <si>
    <t>preventivní údržba</t>
  </si>
  <si>
    <t>havarijní údržba</t>
  </si>
  <si>
    <t>pravidelná údržba</t>
  </si>
  <si>
    <t>Cena za činnosti dle bodu 1. (správa VO) bude vypočítána jako soubor činností vykonávaných v jednom kalendářním měsíci, tzn., že výsledkem ocenění bude paušální částka za měsíc.</t>
  </si>
  <si>
    <t>Viz SOD čl. 3 bod 1 správa veřejného osvětlení</t>
  </si>
  <si>
    <t>Viz SOD čl. 3 bod 2.1 preventivní údržba</t>
  </si>
  <si>
    <t>Cena za činnosti dle bodu 2.1. (preventivní údržba VO) bude vypočítána jako soubor jednotlivých činností dle přiloženého výkazu za celou dobu platnosti smlouvy.</t>
  </si>
  <si>
    <t>Viz SOD čl. 3 bod 2.3 havarijní údržba</t>
  </si>
  <si>
    <t>Cena za činnosti dle bodu 2.3. (havarijní údržba VO) bude vypočítána jako soubor jednotlivých činností dle přiloženého výkazu za celou dobu platnosti smlouvy.</t>
  </si>
  <si>
    <t>Viz SOD čl. 3 bod 3 ostatní činnosti</t>
  </si>
  <si>
    <t>Viz SOD čl. 3 bod 2.2. pravidelná údržba</t>
  </si>
  <si>
    <t>Cena za činnosti dle bodu 2.2 bude vypočítána základě ocenění jednotlivých položkových rozpočtů předaných objednatelem. Celková cena činnost dle č. 2.2. bude stanovena jako předběžná na základě vybraných ukázkových případů odstraňování poruch pro jeden kalendářní rok a pro celou platnost smlouvy.Objednatel je povinen ocenit všechny položky uvedené ve výkazu výměr viz příloha č. .....</t>
  </si>
  <si>
    <t>Cena za činnosti dle bodu 3. (ostatní činnosti) bude vypočítána jako soubor jednotlivých činností dle přiloženého výkazu za celou dobu platnosti smlouvy.</t>
  </si>
  <si>
    <t>Návod k vyplnění rozpočtu</t>
  </si>
  <si>
    <t xml:space="preserve">Uchazeč je povinen vyplnit jen žlutě označená pole ostatní buňky se doplní automaticky. </t>
  </si>
  <si>
    <t>Uchazeč nesmí provádět zásahy do vložených vzorců.</t>
  </si>
  <si>
    <t>Uchazeč nesmí vkládat další položky</t>
  </si>
  <si>
    <t>Uchazeč po vytištění každý položkový rozpočet označí razítkem uchazeče a připojí podpis oprávněné osoby</t>
  </si>
  <si>
    <t xml:space="preserve"> V listě celková cena Uchazeč nevyplňuje žádné hodnoty, ale je povinen jej po doplnění všech částek v ostaních listech vytisknout spolu s ostatními rozpočty</t>
  </si>
  <si>
    <t>DPH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</si>
</sst>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238"/>
      <scheme val="minor"/>
    </font>
    <font>
      <b/>
      <sz val="12"/>
      <color theme="1"/>
      <name val="Arial"/>
      <family val="2"/>
      <charset val="238"/>
    </font>
    <font>
      <sz val="11"/>
      <color theme="1"/>
      <name val="Arial"/>
      <family val="2"/>
      <charset val="238"/>
    </font>
    <font>
      <sz val="7"/>
      <color theme="1"/>
      <name val="Arial"/>
      <family val="2"/>
      <charset val="238"/>
    </font>
    <font>
      <b/>
      <sz val="11"/>
      <color theme="1"/>
      <name val="Arial"/>
      <family val="2"/>
      <charset val="238"/>
    </font>
    <font>
      <i/>
      <sz val="11"/>
      <color rgb="FF000000"/>
      <name val="Times New Roman"/>
      <family val="1"/>
      <charset val="238"/>
    </font>
    <font>
      <sz val="11"/>
      <color rgb="FF000000"/>
      <name val="Arial"/>
      <family val="2"/>
      <charset val="238"/>
    </font>
    <font>
      <sz val="7"/>
      <color rgb="FF000000"/>
      <name val="Arial"/>
      <family val="2"/>
      <charset val="238"/>
    </font>
    <font>
      <i/>
      <sz val="11"/>
      <color theme="1"/>
      <name val="Calibri"/>
      <family val="2"/>
      <charset val="238"/>
      <scheme val="minor"/>
    </font>
    <font>
      <sz val="12"/>
      <color theme="1"/>
      <name val="Arial"/>
      <family val="2"/>
      <charset val="238"/>
    </font>
    <font>
      <sz val="28"/>
      <color theme="1"/>
      <name val="Arial"/>
      <family val="2"/>
      <charset val="238"/>
    </font>
  </fonts>
  <fills count="3">
    <fill>
      <patternFill patternType="none"/>
    </fill>
    <fill>
      <patternFill patternType="gray125"/>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1">
    <xf numFmtId="0" fontId="0" fillId="0" borderId="0" xfId="0"/>
    <xf numFmtId="0" fontId="2" fillId="0" borderId="1" xfId="0" applyFont="1" applyBorder="1" applyAlignment="1">
      <alignment wrapText="1"/>
    </xf>
    <xf numFmtId="0" fontId="2"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0" xfId="0" applyFont="1"/>
    <xf numFmtId="0" fontId="4" fillId="0" borderId="1" xfId="0" applyFont="1" applyBorder="1"/>
    <xf numFmtId="0" fontId="1" fillId="0" borderId="1" xfId="0" applyFont="1" applyBorder="1" applyAlignment="1">
      <alignment horizontal="right" vertical="center" wrapText="1"/>
    </xf>
    <xf numFmtId="0" fontId="4" fillId="0" borderId="1" xfId="0" applyFont="1" applyBorder="1" applyAlignment="1">
      <alignment horizontal="right"/>
    </xf>
    <xf numFmtId="0" fontId="1" fillId="2" borderId="1" xfId="0" applyFont="1" applyFill="1" applyBorder="1" applyAlignment="1">
      <alignment horizontal="center" vertical="center" wrapText="1"/>
    </xf>
    <xf numFmtId="0" fontId="2" fillId="2" borderId="1" xfId="0" applyFont="1" applyFill="1" applyBorder="1" applyAlignment="1">
      <alignment wrapText="1"/>
    </xf>
    <xf numFmtId="0" fontId="4" fillId="0" borderId="0" xfId="0" applyFont="1"/>
    <xf numFmtId="0" fontId="9" fillId="0" borderId="1" xfId="0" applyFont="1" applyBorder="1" applyAlignment="1">
      <alignment horizontal="right" vertical="center" wrapText="1"/>
    </xf>
    <xf numFmtId="0" fontId="9" fillId="0" borderId="0" xfId="0" applyFont="1"/>
    <xf numFmtId="0" fontId="2" fillId="0" borderId="1" xfId="0" applyFont="1" applyFill="1" applyBorder="1" applyAlignment="1">
      <alignment wrapText="1"/>
    </xf>
    <xf numFmtId="0" fontId="10" fillId="0" borderId="0" xfId="0" applyFont="1"/>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6" fillId="0" borderId="1" xfId="0" applyFont="1" applyBorder="1" applyAlignment="1">
      <alignment horizontal="justify" vertical="center"/>
    </xf>
    <xf numFmtId="0" fontId="9" fillId="0" borderId="0" xfId="0" applyFont="1" applyAlignment="1">
      <alignment wrapText="1"/>
    </xf>
    <xf numFmtId="0" fontId="5" fillId="0" borderId="0" xfId="0" applyFont="1" applyAlignment="1">
      <alignment horizontal="justify" vertical="center" wrapText="1"/>
    </xf>
    <xf numFmtId="0" fontId="8" fillId="0" borderId="0" xfId="0" applyFont="1" applyAlignment="1">
      <alignment wrapText="1"/>
    </xf>
    <xf numFmtId="0" fontId="1" fillId="0" borderId="2" xfId="0" applyFont="1" applyBorder="1" applyAlignment="1">
      <alignment wrapText="1"/>
    </xf>
    <xf numFmtId="0" fontId="0" fillId="0" borderId="3" xfId="0" applyBorder="1" applyAlignment="1">
      <alignment wrapText="1"/>
    </xf>
    <xf numFmtId="0" fontId="1" fillId="0" borderId="2" xfId="0" applyFont="1" applyBorder="1" applyAlignment="1">
      <alignment horizontal="center" vertical="center" wrapText="1"/>
    </xf>
    <xf numFmtId="0" fontId="0" fillId="0" borderId="3" xfId="0" applyBorder="1" applyAlignment="1">
      <alignment horizontal="center" vertical="center" wrapText="1"/>
    </xf>
    <xf numFmtId="0" fontId="1" fillId="0" borderId="2" xfId="0" applyFont="1" applyBorder="1" applyAlignment="1">
      <alignment horizontal="left" vertical="center" wrapText="1"/>
    </xf>
    <xf numFmtId="0" fontId="0" fillId="0" borderId="3" xfId="0" applyBorder="1" applyAlignment="1">
      <alignment horizontal="left" vertical="center" wrapText="1"/>
    </xf>
    <xf numFmtId="0" fontId="1" fillId="0" borderId="2" xfId="0" applyFont="1" applyBorder="1" applyAlignment="1">
      <alignment vertical="center" wrapText="1"/>
    </xf>
    <xf numFmtId="0" fontId="0" fillId="0" borderId="3" xfId="0" applyBorder="1" applyAlignment="1">
      <alignment vertical="center" wrapText="1"/>
    </xf>
    <xf numFmtId="0" fontId="1" fillId="0" borderId="1" xfId="0" applyFont="1" applyBorder="1" applyAlignment="1">
      <alignment vertical="center" wrapText="1"/>
    </xf>
    <xf numFmtId="0" fontId="0" fillId="0" borderId="1" xfId="0" applyBorder="1" applyAlignment="1">
      <alignment vertical="center"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zoomScaleNormal="100" workbookViewId="0">
      <selection activeCell="A7" sqref="A7:I7"/>
    </sheetView>
  </sheetViews>
  <sheetFormatPr defaultRowHeight="15" x14ac:dyDescent="0.2"/>
  <cols>
    <col min="1" max="16384" width="9.140625" style="12"/>
  </cols>
  <sheetData>
    <row r="1" spans="1:9" ht="34.5" x14ac:dyDescent="0.45">
      <c r="A1" s="14" t="s">
        <v>65</v>
      </c>
    </row>
    <row r="6" spans="1:9" ht="31.5" customHeight="1" x14ac:dyDescent="0.2">
      <c r="A6" s="18" t="s">
        <v>66</v>
      </c>
      <c r="B6" s="18"/>
      <c r="C6" s="18"/>
      <c r="D6" s="18"/>
      <c r="E6" s="18"/>
      <c r="F6" s="18"/>
      <c r="G6" s="18"/>
      <c r="H6" s="18"/>
      <c r="I6" s="18"/>
    </row>
    <row r="7" spans="1:9" ht="35.25" customHeight="1" x14ac:dyDescent="0.2">
      <c r="A7" s="18" t="s">
        <v>70</v>
      </c>
      <c r="B7" s="18"/>
      <c r="C7" s="18"/>
      <c r="D7" s="18"/>
      <c r="E7" s="18"/>
      <c r="F7" s="18"/>
      <c r="G7" s="18"/>
      <c r="H7" s="18"/>
      <c r="I7" s="18"/>
    </row>
    <row r="8" spans="1:9" x14ac:dyDescent="0.2">
      <c r="A8" s="18" t="s">
        <v>67</v>
      </c>
      <c r="B8" s="18"/>
      <c r="C8" s="18"/>
      <c r="D8" s="18"/>
      <c r="E8" s="18"/>
      <c r="F8" s="18"/>
      <c r="G8" s="18"/>
      <c r="H8" s="18"/>
      <c r="I8" s="18"/>
    </row>
    <row r="9" spans="1:9" x14ac:dyDescent="0.2">
      <c r="A9" s="18" t="s">
        <v>68</v>
      </c>
      <c r="B9" s="18"/>
      <c r="C9" s="18"/>
      <c r="D9" s="18"/>
      <c r="E9" s="18"/>
      <c r="F9" s="18"/>
      <c r="G9" s="18"/>
      <c r="H9" s="18"/>
      <c r="I9" s="18"/>
    </row>
    <row r="10" spans="1:9" ht="30.75" customHeight="1" x14ac:dyDescent="0.2">
      <c r="A10" s="18" t="s">
        <v>69</v>
      </c>
      <c r="B10" s="18"/>
      <c r="C10" s="18"/>
      <c r="D10" s="18"/>
      <c r="E10" s="18"/>
      <c r="F10" s="18"/>
      <c r="G10" s="18"/>
      <c r="H10" s="18"/>
      <c r="I10" s="18"/>
    </row>
  </sheetData>
  <mergeCells count="5">
    <mergeCell ref="A6:I6"/>
    <mergeCell ref="A7:I7"/>
    <mergeCell ref="A8:I8"/>
    <mergeCell ref="A9:I9"/>
    <mergeCell ref="A10:I10"/>
  </mergeCells>
  <pageMargins left="0.7" right="0.7" top="0.78740157499999996" bottom="0.78740157499999996"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I8"/>
  <sheetViews>
    <sheetView tabSelected="1" zoomScaleNormal="100" workbookViewId="0">
      <selection activeCell="D3" sqref="D3"/>
    </sheetView>
  </sheetViews>
  <sheetFormatPr defaultRowHeight="15" x14ac:dyDescent="0.25"/>
  <cols>
    <col min="1" max="1" width="39" customWidth="1"/>
    <col min="3" max="3" width="11.42578125" customWidth="1"/>
    <col min="5" max="5" width="10.42578125" bestFit="1" customWidth="1"/>
    <col min="6" max="7" width="10.42578125" customWidth="1"/>
    <col min="8" max="8" width="17.85546875" customWidth="1"/>
    <col min="9" max="9" width="14.28515625" customWidth="1"/>
  </cols>
  <sheetData>
    <row r="1" spans="1:9" ht="15.75" x14ac:dyDescent="0.25">
      <c r="A1" s="21" t="s">
        <v>47</v>
      </c>
      <c r="B1" s="23" t="s">
        <v>1</v>
      </c>
      <c r="C1" s="23" t="s">
        <v>3</v>
      </c>
      <c r="D1" s="23" t="s">
        <v>4</v>
      </c>
      <c r="E1" s="23" t="s">
        <v>9</v>
      </c>
      <c r="F1" s="15" t="s">
        <v>71</v>
      </c>
      <c r="G1" s="23" t="s">
        <v>8</v>
      </c>
      <c r="H1" s="23" t="s">
        <v>5</v>
      </c>
      <c r="I1" s="23" t="s">
        <v>6</v>
      </c>
    </row>
    <row r="2" spans="1:9" ht="15.75" x14ac:dyDescent="0.25">
      <c r="A2" s="22"/>
      <c r="B2" s="24"/>
      <c r="C2" s="24"/>
      <c r="D2" s="24"/>
      <c r="E2" s="24"/>
      <c r="F2" s="16">
        <v>20</v>
      </c>
      <c r="G2" s="24"/>
      <c r="H2" s="24"/>
      <c r="I2" s="24"/>
    </row>
    <row r="3" spans="1:9" x14ac:dyDescent="0.25">
      <c r="A3" s="1" t="s">
        <v>47</v>
      </c>
      <c r="B3" s="1" t="s">
        <v>48</v>
      </c>
      <c r="C3" s="2">
        <v>12</v>
      </c>
      <c r="D3" s="9"/>
      <c r="E3" s="1">
        <f>D3*C3</f>
        <v>0</v>
      </c>
      <c r="F3" s="1">
        <f>0.01*F2*E3</f>
        <v>0</v>
      </c>
      <c r="G3" s="1">
        <f>F3+E3</f>
        <v>0</v>
      </c>
      <c r="H3" s="1">
        <f>4*E3</f>
        <v>0</v>
      </c>
      <c r="I3" s="1">
        <f>4*G3</f>
        <v>0</v>
      </c>
    </row>
    <row r="4" spans="1:9" x14ac:dyDescent="0.25">
      <c r="A4" s="4"/>
      <c r="B4" s="4"/>
      <c r="C4" s="4"/>
      <c r="D4" s="5" t="s">
        <v>10</v>
      </c>
      <c r="E4" s="5">
        <f>SUM(E3:E3)</f>
        <v>0</v>
      </c>
      <c r="F4" s="5">
        <f>SUM(F3:F3)</f>
        <v>0</v>
      </c>
      <c r="G4" s="5">
        <f>SUM(G3:G3)</f>
        <v>0</v>
      </c>
      <c r="H4" s="5">
        <f>SUM(H3:H3)</f>
        <v>0</v>
      </c>
      <c r="I4" s="5">
        <f>SUM(I3:I3)</f>
        <v>0</v>
      </c>
    </row>
    <row r="7" spans="1:9" x14ac:dyDescent="0.25">
      <c r="A7" s="10" t="s">
        <v>56</v>
      </c>
    </row>
    <row r="8" spans="1:9" ht="30" customHeight="1" x14ac:dyDescent="0.25">
      <c r="A8" s="19" t="s">
        <v>55</v>
      </c>
      <c r="B8" s="20"/>
      <c r="C8" s="20"/>
      <c r="D8" s="20"/>
      <c r="E8" s="20"/>
      <c r="F8" s="20"/>
      <c r="G8" s="20"/>
      <c r="H8" s="20"/>
      <c r="I8" s="20"/>
    </row>
  </sheetData>
  <mergeCells count="9">
    <mergeCell ref="A8:I8"/>
    <mergeCell ref="A1:A2"/>
    <mergeCell ref="B1:B2"/>
    <mergeCell ref="C1:C2"/>
    <mergeCell ref="D1:D2"/>
    <mergeCell ref="E1:E2"/>
    <mergeCell ref="G1:G2"/>
    <mergeCell ref="H1:H2"/>
    <mergeCell ref="I1:I2"/>
  </mergeCells>
  <pageMargins left="0.7" right="0.7" top="0.78740157499999996" bottom="0.78740157499999996" header="0.3" footer="0.3"/>
  <pageSetup paperSize="9" scale="9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12"/>
  <sheetViews>
    <sheetView zoomScaleNormal="100" workbookViewId="0">
      <selection activeCell="D3" sqref="D3"/>
    </sheetView>
  </sheetViews>
  <sheetFormatPr defaultRowHeight="15" x14ac:dyDescent="0.25"/>
  <cols>
    <col min="1" max="1" width="50.7109375" customWidth="1"/>
    <col min="3" max="3" width="11.42578125" customWidth="1"/>
    <col min="5" max="5" width="10.42578125" bestFit="1" customWidth="1"/>
    <col min="6" max="7" width="10.42578125" customWidth="1"/>
    <col min="8" max="8" width="19.42578125" bestFit="1" customWidth="1"/>
    <col min="9" max="9" width="17" bestFit="1" customWidth="1"/>
  </cols>
  <sheetData>
    <row r="1" spans="1:9" ht="15.75" x14ac:dyDescent="0.25">
      <c r="A1" s="25" t="s">
        <v>7</v>
      </c>
      <c r="B1" s="23" t="s">
        <v>1</v>
      </c>
      <c r="C1" s="23" t="s">
        <v>3</v>
      </c>
      <c r="D1" s="23" t="s">
        <v>4</v>
      </c>
      <c r="E1" s="23" t="s">
        <v>9</v>
      </c>
      <c r="F1" s="15" t="s">
        <v>71</v>
      </c>
      <c r="G1" s="23" t="s">
        <v>8</v>
      </c>
      <c r="H1" s="23" t="s">
        <v>5</v>
      </c>
      <c r="I1" s="23" t="s">
        <v>6</v>
      </c>
    </row>
    <row r="2" spans="1:9" ht="15.75" x14ac:dyDescent="0.25">
      <c r="A2" s="26"/>
      <c r="B2" s="24"/>
      <c r="C2" s="24"/>
      <c r="D2" s="24"/>
      <c r="E2" s="24"/>
      <c r="F2" s="16">
        <v>20</v>
      </c>
      <c r="G2" s="24"/>
      <c r="H2" s="24"/>
      <c r="I2" s="24"/>
    </row>
    <row r="3" spans="1:9" ht="29.25" x14ac:dyDescent="0.25">
      <c r="A3" s="1" t="s">
        <v>0</v>
      </c>
      <c r="B3" s="1" t="s">
        <v>2</v>
      </c>
      <c r="C3" s="2">
        <v>40</v>
      </c>
      <c r="D3" s="9"/>
      <c r="E3" s="1">
        <f>D3*C3</f>
        <v>0</v>
      </c>
      <c r="F3" s="1">
        <f>E3*0.01*F2</f>
        <v>0</v>
      </c>
      <c r="G3" s="1">
        <f>F3+E3</f>
        <v>0</v>
      </c>
      <c r="H3" s="1">
        <f>4*E3</f>
        <v>0</v>
      </c>
      <c r="I3" s="1">
        <f>4*G3</f>
        <v>0</v>
      </c>
    </row>
    <row r="4" spans="1:9" x14ac:dyDescent="0.25">
      <c r="A4" s="1" t="s">
        <v>13</v>
      </c>
      <c r="B4" s="1" t="s">
        <v>2</v>
      </c>
      <c r="C4" s="2">
        <v>862</v>
      </c>
      <c r="D4" s="9"/>
      <c r="E4" s="1">
        <f t="shared" ref="E4:E7" si="0">D4*C4</f>
        <v>0</v>
      </c>
      <c r="F4" s="1">
        <f>E4*0.01*F2</f>
        <v>0</v>
      </c>
      <c r="G4" s="1">
        <f t="shared" ref="G4:G7" si="1">F4+E4</f>
        <v>0</v>
      </c>
      <c r="H4" s="1">
        <f t="shared" ref="H4:H7" si="2">4*E4</f>
        <v>0</v>
      </c>
      <c r="I4" s="1">
        <f t="shared" ref="I4:I7" si="3">4*G4</f>
        <v>0</v>
      </c>
    </row>
    <row r="5" spans="1:9" x14ac:dyDescent="0.25">
      <c r="A5" s="1" t="s">
        <v>12</v>
      </c>
      <c r="B5" s="1" t="s">
        <v>2</v>
      </c>
      <c r="C5" s="2">
        <v>30</v>
      </c>
      <c r="D5" s="9"/>
      <c r="E5" s="1">
        <f t="shared" si="0"/>
        <v>0</v>
      </c>
      <c r="F5" s="1">
        <f>E5*0.01*F2</f>
        <v>0</v>
      </c>
      <c r="G5" s="1">
        <f t="shared" si="1"/>
        <v>0</v>
      </c>
      <c r="H5" s="1">
        <f t="shared" si="2"/>
        <v>0</v>
      </c>
      <c r="I5" s="1">
        <f t="shared" si="3"/>
        <v>0</v>
      </c>
    </row>
    <row r="6" spans="1:9" x14ac:dyDescent="0.25">
      <c r="A6" s="3" t="s">
        <v>11</v>
      </c>
      <c r="B6" s="1" t="s">
        <v>2</v>
      </c>
      <c r="C6" s="2">
        <v>225</v>
      </c>
      <c r="D6" s="9"/>
      <c r="E6" s="1">
        <f t="shared" si="0"/>
        <v>0</v>
      </c>
      <c r="F6" s="1">
        <f>E6*0.01*F2</f>
        <v>0</v>
      </c>
      <c r="G6" s="1">
        <f t="shared" si="1"/>
        <v>0</v>
      </c>
      <c r="H6" s="1">
        <f t="shared" si="2"/>
        <v>0</v>
      </c>
      <c r="I6" s="1">
        <f t="shared" si="3"/>
        <v>0</v>
      </c>
    </row>
    <row r="7" spans="1:9" ht="28.5" x14ac:dyDescent="0.25">
      <c r="A7" s="3" t="s">
        <v>14</v>
      </c>
      <c r="B7" s="1" t="s">
        <v>2</v>
      </c>
      <c r="C7" s="2">
        <v>50</v>
      </c>
      <c r="D7" s="9"/>
      <c r="E7" s="1">
        <f t="shared" si="0"/>
        <v>0</v>
      </c>
      <c r="F7" s="1">
        <f>E7*0.01*F2</f>
        <v>0</v>
      </c>
      <c r="G7" s="1">
        <f t="shared" si="1"/>
        <v>0</v>
      </c>
      <c r="H7" s="1">
        <f t="shared" si="2"/>
        <v>0</v>
      </c>
      <c r="I7" s="1">
        <f t="shared" si="3"/>
        <v>0</v>
      </c>
    </row>
    <row r="8" spans="1:9" x14ac:dyDescent="0.25">
      <c r="A8" s="4"/>
      <c r="B8" s="4"/>
      <c r="C8" s="4"/>
      <c r="D8" s="5" t="s">
        <v>10</v>
      </c>
      <c r="E8" s="5">
        <f>SUM(E3:E7)</f>
        <v>0</v>
      </c>
      <c r="F8" s="5">
        <f>SUM(F3:F7)</f>
        <v>0</v>
      </c>
      <c r="G8" s="5">
        <f t="shared" ref="G8:I8" si="4">SUM(G3:G7)</f>
        <v>0</v>
      </c>
      <c r="H8" s="5">
        <f t="shared" si="4"/>
        <v>0</v>
      </c>
      <c r="I8" s="5">
        <f t="shared" si="4"/>
        <v>0</v>
      </c>
    </row>
    <row r="11" spans="1:9" x14ac:dyDescent="0.25">
      <c r="A11" s="10" t="s">
        <v>57</v>
      </c>
    </row>
    <row r="12" spans="1:9" ht="29.25" customHeight="1" x14ac:dyDescent="0.25">
      <c r="A12" s="19" t="s">
        <v>58</v>
      </c>
      <c r="B12" s="20"/>
      <c r="C12" s="20"/>
      <c r="D12" s="20"/>
      <c r="E12" s="20"/>
      <c r="F12" s="20"/>
      <c r="G12" s="20"/>
      <c r="H12" s="20"/>
      <c r="I12" s="20"/>
    </row>
  </sheetData>
  <mergeCells count="9">
    <mergeCell ref="A12:I12"/>
    <mergeCell ref="H1:H2"/>
    <mergeCell ref="I1:I2"/>
    <mergeCell ref="A1:A2"/>
    <mergeCell ref="B1:B2"/>
    <mergeCell ref="C1:C2"/>
    <mergeCell ref="D1:D2"/>
    <mergeCell ref="E1:E2"/>
    <mergeCell ref="G1:G2"/>
  </mergeCells>
  <pageMargins left="0.7" right="0.7" top="0.78740157499999996" bottom="0.78740157499999996" header="0.3" footer="0.3"/>
  <pageSetup paperSize="9" scale="95"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I30"/>
  <sheetViews>
    <sheetView zoomScaleNormal="100" workbookViewId="0">
      <selection activeCell="D3" sqref="D3"/>
    </sheetView>
  </sheetViews>
  <sheetFormatPr defaultRowHeight="15" x14ac:dyDescent="0.25"/>
  <cols>
    <col min="1" max="1" width="50.7109375" customWidth="1"/>
    <col min="3" max="3" width="11.42578125" customWidth="1"/>
    <col min="5" max="5" width="10.42578125" bestFit="1" customWidth="1"/>
    <col min="6" max="7" width="10.42578125" customWidth="1"/>
    <col min="8" max="8" width="19.42578125" bestFit="1" customWidth="1"/>
    <col min="9" max="9" width="17" bestFit="1" customWidth="1"/>
  </cols>
  <sheetData>
    <row r="1" spans="1:9" ht="15.75" x14ac:dyDescent="0.25">
      <c r="A1" s="27" t="s">
        <v>22</v>
      </c>
      <c r="B1" s="23" t="s">
        <v>1</v>
      </c>
      <c r="C1" s="23" t="s">
        <v>3</v>
      </c>
      <c r="D1" s="23" t="s">
        <v>4</v>
      </c>
      <c r="E1" s="23" t="s">
        <v>9</v>
      </c>
      <c r="F1" s="15" t="s">
        <v>71</v>
      </c>
      <c r="G1" s="23" t="s">
        <v>8</v>
      </c>
      <c r="H1" s="23" t="s">
        <v>5</v>
      </c>
      <c r="I1" s="23" t="s">
        <v>6</v>
      </c>
    </row>
    <row r="2" spans="1:9" ht="15.75" x14ac:dyDescent="0.25">
      <c r="A2" s="28"/>
      <c r="B2" s="24"/>
      <c r="C2" s="24"/>
      <c r="D2" s="24"/>
      <c r="E2" s="24"/>
      <c r="F2" s="16">
        <v>20</v>
      </c>
      <c r="G2" s="24"/>
      <c r="H2" s="24"/>
      <c r="I2" s="24"/>
    </row>
    <row r="3" spans="1:9" ht="15.75" x14ac:dyDescent="0.25">
      <c r="A3" s="1" t="s">
        <v>24</v>
      </c>
      <c r="B3" s="1" t="s">
        <v>2</v>
      </c>
      <c r="C3" s="11">
        <v>15</v>
      </c>
      <c r="D3" s="8"/>
      <c r="E3" s="6">
        <f>D3*C3</f>
        <v>0</v>
      </c>
      <c r="F3" s="1">
        <f>E3*0.01*F2</f>
        <v>0</v>
      </c>
      <c r="G3" s="6">
        <f>E3+F3</f>
        <v>0</v>
      </c>
      <c r="H3" s="6">
        <f>E3*4</f>
        <v>0</v>
      </c>
      <c r="I3" s="6">
        <f>G3*4</f>
        <v>0</v>
      </c>
    </row>
    <row r="4" spans="1:9" ht="15.75" x14ac:dyDescent="0.25">
      <c r="A4" s="1" t="s">
        <v>25</v>
      </c>
      <c r="B4" s="1" t="s">
        <v>2</v>
      </c>
      <c r="C4" s="11">
        <v>5</v>
      </c>
      <c r="D4" s="8"/>
      <c r="E4" s="6">
        <f t="shared" ref="E4:E25" si="0">D4*C4</f>
        <v>0</v>
      </c>
      <c r="F4" s="1">
        <f>E4*0.01*F2</f>
        <v>0</v>
      </c>
      <c r="G4" s="6">
        <f t="shared" ref="G4:G25" si="1">E4+F4</f>
        <v>0</v>
      </c>
      <c r="H4" s="6">
        <f t="shared" ref="H4:H25" si="2">E4*4</f>
        <v>0</v>
      </c>
      <c r="I4" s="6">
        <f t="shared" ref="I4:I25" si="3">G4*4</f>
        <v>0</v>
      </c>
    </row>
    <row r="5" spans="1:9" ht="15.75" x14ac:dyDescent="0.25">
      <c r="A5" s="1" t="s">
        <v>26</v>
      </c>
      <c r="B5" s="1" t="s">
        <v>2</v>
      </c>
      <c r="C5" s="11">
        <v>10</v>
      </c>
      <c r="D5" s="8"/>
      <c r="E5" s="6">
        <f t="shared" si="0"/>
        <v>0</v>
      </c>
      <c r="F5" s="1">
        <f>E5*0.01*F2</f>
        <v>0</v>
      </c>
      <c r="G5" s="6">
        <f t="shared" si="1"/>
        <v>0</v>
      </c>
      <c r="H5" s="6">
        <f t="shared" si="2"/>
        <v>0</v>
      </c>
      <c r="I5" s="6">
        <f t="shared" si="3"/>
        <v>0</v>
      </c>
    </row>
    <row r="6" spans="1:9" ht="15.75" x14ac:dyDescent="0.25">
      <c r="A6" s="3" t="s">
        <v>27</v>
      </c>
      <c r="B6" s="1" t="s">
        <v>2</v>
      </c>
      <c r="C6" s="11">
        <v>15</v>
      </c>
      <c r="D6" s="8"/>
      <c r="E6" s="6">
        <f t="shared" si="0"/>
        <v>0</v>
      </c>
      <c r="F6" s="1">
        <f>E6*0.01*F2</f>
        <v>0</v>
      </c>
      <c r="G6" s="6">
        <f t="shared" si="1"/>
        <v>0</v>
      </c>
      <c r="H6" s="6">
        <f t="shared" si="2"/>
        <v>0</v>
      </c>
      <c r="I6" s="6">
        <f t="shared" si="3"/>
        <v>0</v>
      </c>
    </row>
    <row r="7" spans="1:9" ht="15.75" x14ac:dyDescent="0.25">
      <c r="A7" s="3" t="s">
        <v>28</v>
      </c>
      <c r="B7" s="1" t="s">
        <v>2</v>
      </c>
      <c r="C7" s="11">
        <v>15</v>
      </c>
      <c r="D7" s="8"/>
      <c r="E7" s="6">
        <f t="shared" si="0"/>
        <v>0</v>
      </c>
      <c r="F7" s="1">
        <f>E7*0.01*F2</f>
        <v>0</v>
      </c>
      <c r="G7" s="6">
        <f t="shared" si="1"/>
        <v>0</v>
      </c>
      <c r="H7" s="6">
        <f t="shared" si="2"/>
        <v>0</v>
      </c>
      <c r="I7" s="6">
        <f t="shared" si="3"/>
        <v>0</v>
      </c>
    </row>
    <row r="8" spans="1:9" ht="15.75" x14ac:dyDescent="0.25">
      <c r="A8" s="3" t="s">
        <v>29</v>
      </c>
      <c r="B8" s="1" t="s">
        <v>2</v>
      </c>
      <c r="C8" s="11">
        <v>8</v>
      </c>
      <c r="D8" s="8"/>
      <c r="E8" s="6">
        <f t="shared" si="0"/>
        <v>0</v>
      </c>
      <c r="F8" s="1">
        <f>E8*0.01*F2</f>
        <v>0</v>
      </c>
      <c r="G8" s="6">
        <f t="shared" si="1"/>
        <v>0</v>
      </c>
      <c r="H8" s="6">
        <f t="shared" si="2"/>
        <v>0</v>
      </c>
      <c r="I8" s="6">
        <f t="shared" si="3"/>
        <v>0</v>
      </c>
    </row>
    <row r="9" spans="1:9" ht="15.75" x14ac:dyDescent="0.25">
      <c r="A9" s="3" t="s">
        <v>30</v>
      </c>
      <c r="B9" s="1" t="s">
        <v>2</v>
      </c>
      <c r="C9" s="11">
        <v>8</v>
      </c>
      <c r="D9" s="8"/>
      <c r="E9" s="6">
        <f t="shared" si="0"/>
        <v>0</v>
      </c>
      <c r="F9" s="1">
        <f>E9*0.01*F2</f>
        <v>0</v>
      </c>
      <c r="G9" s="6">
        <f t="shared" si="1"/>
        <v>0</v>
      </c>
      <c r="H9" s="6">
        <f t="shared" si="2"/>
        <v>0</v>
      </c>
      <c r="I9" s="6">
        <f t="shared" si="3"/>
        <v>0</v>
      </c>
    </row>
    <row r="10" spans="1:9" ht="15.75" x14ac:dyDescent="0.25">
      <c r="A10" s="3" t="s">
        <v>31</v>
      </c>
      <c r="B10" s="1" t="s">
        <v>2</v>
      </c>
      <c r="C10" s="11">
        <v>10</v>
      </c>
      <c r="D10" s="8"/>
      <c r="E10" s="6">
        <f t="shared" si="0"/>
        <v>0</v>
      </c>
      <c r="F10" s="1">
        <f>E10*0.01*F2</f>
        <v>0</v>
      </c>
      <c r="G10" s="6">
        <f t="shared" si="1"/>
        <v>0</v>
      </c>
      <c r="H10" s="6">
        <f t="shared" si="2"/>
        <v>0</v>
      </c>
      <c r="I10" s="6">
        <f t="shared" si="3"/>
        <v>0</v>
      </c>
    </row>
    <row r="11" spans="1:9" ht="15.75" x14ac:dyDescent="0.25">
      <c r="A11" s="3" t="s">
        <v>32</v>
      </c>
      <c r="B11" s="1" t="s">
        <v>2</v>
      </c>
      <c r="C11" s="11">
        <v>5</v>
      </c>
      <c r="D11" s="8"/>
      <c r="E11" s="6">
        <f t="shared" si="0"/>
        <v>0</v>
      </c>
      <c r="F11" s="1">
        <f>E11*0.01*F2</f>
        <v>0</v>
      </c>
      <c r="G11" s="6">
        <f t="shared" si="1"/>
        <v>0</v>
      </c>
      <c r="H11" s="6">
        <f t="shared" si="2"/>
        <v>0</v>
      </c>
      <c r="I11" s="6">
        <f t="shared" si="3"/>
        <v>0</v>
      </c>
    </row>
    <row r="12" spans="1:9" ht="15.75" x14ac:dyDescent="0.25">
      <c r="A12" s="3" t="s">
        <v>33</v>
      </c>
      <c r="B12" s="1" t="s">
        <v>2</v>
      </c>
      <c r="C12" s="11">
        <v>10</v>
      </c>
      <c r="D12" s="8"/>
      <c r="E12" s="6">
        <f t="shared" si="0"/>
        <v>0</v>
      </c>
      <c r="F12" s="1">
        <f>E12*0.01*F2</f>
        <v>0</v>
      </c>
      <c r="G12" s="6">
        <f t="shared" si="1"/>
        <v>0</v>
      </c>
      <c r="H12" s="6">
        <f t="shared" si="2"/>
        <v>0</v>
      </c>
      <c r="I12" s="6">
        <f t="shared" si="3"/>
        <v>0</v>
      </c>
    </row>
    <row r="13" spans="1:9" ht="15.75" x14ac:dyDescent="0.25">
      <c r="A13" s="3" t="s">
        <v>34</v>
      </c>
      <c r="B13" s="1" t="s">
        <v>2</v>
      </c>
      <c r="C13" s="11">
        <v>5</v>
      </c>
      <c r="D13" s="8"/>
      <c r="E13" s="6">
        <f t="shared" si="0"/>
        <v>0</v>
      </c>
      <c r="F13" s="1">
        <f>E13*0.01*F2</f>
        <v>0</v>
      </c>
      <c r="G13" s="6">
        <f t="shared" si="1"/>
        <v>0</v>
      </c>
      <c r="H13" s="6">
        <f t="shared" si="2"/>
        <v>0</v>
      </c>
      <c r="I13" s="6">
        <f t="shared" si="3"/>
        <v>0</v>
      </c>
    </row>
    <row r="14" spans="1:9" ht="15.75" x14ac:dyDescent="0.25">
      <c r="A14" s="3" t="s">
        <v>35</v>
      </c>
      <c r="B14" s="1" t="s">
        <v>2</v>
      </c>
      <c r="C14" s="11">
        <v>50</v>
      </c>
      <c r="D14" s="8"/>
      <c r="E14" s="6">
        <f t="shared" si="0"/>
        <v>0</v>
      </c>
      <c r="F14" s="1">
        <f>E14*0.01*F2</f>
        <v>0</v>
      </c>
      <c r="G14" s="6">
        <f t="shared" si="1"/>
        <v>0</v>
      </c>
      <c r="H14" s="6">
        <f t="shared" si="2"/>
        <v>0</v>
      </c>
      <c r="I14" s="6">
        <f t="shared" si="3"/>
        <v>0</v>
      </c>
    </row>
    <row r="15" spans="1:9" ht="15.75" x14ac:dyDescent="0.25">
      <c r="A15" s="3" t="s">
        <v>36</v>
      </c>
      <c r="B15" s="1" t="s">
        <v>2</v>
      </c>
      <c r="C15" s="11">
        <v>10</v>
      </c>
      <c r="D15" s="8"/>
      <c r="E15" s="6">
        <f t="shared" si="0"/>
        <v>0</v>
      </c>
      <c r="F15" s="1">
        <f>E15*0.01*F2</f>
        <v>0</v>
      </c>
      <c r="G15" s="6">
        <f t="shared" si="1"/>
        <v>0</v>
      </c>
      <c r="H15" s="6">
        <f t="shared" si="2"/>
        <v>0</v>
      </c>
      <c r="I15" s="6">
        <f t="shared" si="3"/>
        <v>0</v>
      </c>
    </row>
    <row r="16" spans="1:9" ht="15.75" x14ac:dyDescent="0.25">
      <c r="A16" s="3" t="s">
        <v>37</v>
      </c>
      <c r="B16" s="1" t="s">
        <v>2</v>
      </c>
      <c r="C16" s="11">
        <v>10</v>
      </c>
      <c r="D16" s="8"/>
      <c r="E16" s="6">
        <f t="shared" si="0"/>
        <v>0</v>
      </c>
      <c r="F16" s="1">
        <f>E16*0.01*F2</f>
        <v>0</v>
      </c>
      <c r="G16" s="6">
        <f t="shared" si="1"/>
        <v>0</v>
      </c>
      <c r="H16" s="6">
        <f t="shared" si="2"/>
        <v>0</v>
      </c>
      <c r="I16" s="6">
        <f t="shared" si="3"/>
        <v>0</v>
      </c>
    </row>
    <row r="17" spans="1:9" ht="15.75" x14ac:dyDescent="0.25">
      <c r="A17" s="3" t="s">
        <v>38</v>
      </c>
      <c r="B17" s="1" t="s">
        <v>2</v>
      </c>
      <c r="C17" s="11">
        <v>5</v>
      </c>
      <c r="D17" s="8"/>
      <c r="E17" s="6">
        <f t="shared" si="0"/>
        <v>0</v>
      </c>
      <c r="F17" s="1">
        <f>E17*0.01*F2</f>
        <v>0</v>
      </c>
      <c r="G17" s="6">
        <f t="shared" si="1"/>
        <v>0</v>
      </c>
      <c r="H17" s="6">
        <f t="shared" si="2"/>
        <v>0</v>
      </c>
      <c r="I17" s="6">
        <f t="shared" si="3"/>
        <v>0</v>
      </c>
    </row>
    <row r="18" spans="1:9" ht="15.75" x14ac:dyDescent="0.25">
      <c r="A18" s="3" t="s">
        <v>23</v>
      </c>
      <c r="B18" s="1" t="s">
        <v>2</v>
      </c>
      <c r="C18" s="11">
        <v>120</v>
      </c>
      <c r="D18" s="8"/>
      <c r="E18" s="6">
        <f t="shared" si="0"/>
        <v>0</v>
      </c>
      <c r="F18" s="1">
        <f>E18*0.01*F2</f>
        <v>0</v>
      </c>
      <c r="G18" s="6">
        <f t="shared" si="1"/>
        <v>0</v>
      </c>
      <c r="H18" s="6">
        <f t="shared" si="2"/>
        <v>0</v>
      </c>
      <c r="I18" s="6">
        <f t="shared" si="3"/>
        <v>0</v>
      </c>
    </row>
    <row r="19" spans="1:9" ht="15.75" x14ac:dyDescent="0.25">
      <c r="A19" s="3" t="s">
        <v>23</v>
      </c>
      <c r="B19" s="1" t="s">
        <v>2</v>
      </c>
      <c r="C19" s="11">
        <v>2</v>
      </c>
      <c r="D19" s="8"/>
      <c r="E19" s="6">
        <f t="shared" si="0"/>
        <v>0</v>
      </c>
      <c r="F19" s="1">
        <f>E19*0.01*F2</f>
        <v>0</v>
      </c>
      <c r="G19" s="6">
        <f t="shared" si="1"/>
        <v>0</v>
      </c>
      <c r="H19" s="6">
        <f t="shared" si="2"/>
        <v>0</v>
      </c>
      <c r="I19" s="6">
        <f t="shared" si="3"/>
        <v>0</v>
      </c>
    </row>
    <row r="20" spans="1:9" ht="15.75" x14ac:dyDescent="0.25">
      <c r="A20" s="1" t="s">
        <v>39</v>
      </c>
      <c r="B20" s="1" t="s">
        <v>2</v>
      </c>
      <c r="C20" s="11">
        <v>2</v>
      </c>
      <c r="D20" s="8"/>
      <c r="E20" s="6">
        <f t="shared" si="0"/>
        <v>0</v>
      </c>
      <c r="F20" s="1">
        <f>E20*0.01*F2</f>
        <v>0</v>
      </c>
      <c r="G20" s="6">
        <f t="shared" si="1"/>
        <v>0</v>
      </c>
      <c r="H20" s="6">
        <f t="shared" si="2"/>
        <v>0</v>
      </c>
      <c r="I20" s="6">
        <f t="shared" si="3"/>
        <v>0</v>
      </c>
    </row>
    <row r="21" spans="1:9" ht="15.75" x14ac:dyDescent="0.25">
      <c r="A21" s="3" t="s">
        <v>40</v>
      </c>
      <c r="B21" s="1" t="s">
        <v>2</v>
      </c>
      <c r="C21" s="11">
        <v>2</v>
      </c>
      <c r="D21" s="8"/>
      <c r="E21" s="6">
        <f t="shared" si="0"/>
        <v>0</v>
      </c>
      <c r="F21" s="1">
        <f>E21*0.01*F2</f>
        <v>0</v>
      </c>
      <c r="G21" s="6">
        <f t="shared" si="1"/>
        <v>0</v>
      </c>
      <c r="H21" s="6">
        <f t="shared" si="2"/>
        <v>0</v>
      </c>
      <c r="I21" s="6">
        <f t="shared" si="3"/>
        <v>0</v>
      </c>
    </row>
    <row r="22" spans="1:9" ht="15.75" x14ac:dyDescent="0.25">
      <c r="A22" s="3" t="s">
        <v>41</v>
      </c>
      <c r="B22" s="1" t="s">
        <v>2</v>
      </c>
      <c r="C22" s="11">
        <v>20</v>
      </c>
      <c r="D22" s="8"/>
      <c r="E22" s="6">
        <f t="shared" si="0"/>
        <v>0</v>
      </c>
      <c r="F22" s="1">
        <f>E22*0.01*F2</f>
        <v>0</v>
      </c>
      <c r="G22" s="6">
        <f t="shared" si="1"/>
        <v>0</v>
      </c>
      <c r="H22" s="6">
        <f t="shared" si="2"/>
        <v>0</v>
      </c>
      <c r="I22" s="6">
        <f t="shared" si="3"/>
        <v>0</v>
      </c>
    </row>
    <row r="23" spans="1:9" ht="15.75" x14ac:dyDescent="0.25">
      <c r="A23" s="3" t="s">
        <v>44</v>
      </c>
      <c r="B23" s="1" t="s">
        <v>2</v>
      </c>
      <c r="C23" s="11">
        <v>30</v>
      </c>
      <c r="D23" s="9"/>
      <c r="E23" s="6">
        <f t="shared" si="0"/>
        <v>0</v>
      </c>
      <c r="F23" s="1">
        <f>E23*0.01*F2</f>
        <v>0</v>
      </c>
      <c r="G23" s="6">
        <f t="shared" si="1"/>
        <v>0</v>
      </c>
      <c r="H23" s="6">
        <f t="shared" si="2"/>
        <v>0</v>
      </c>
      <c r="I23" s="6">
        <f t="shared" si="3"/>
        <v>0</v>
      </c>
    </row>
    <row r="24" spans="1:9" ht="15.75" x14ac:dyDescent="0.25">
      <c r="A24" s="3" t="s">
        <v>42</v>
      </c>
      <c r="B24" s="1" t="s">
        <v>2</v>
      </c>
      <c r="C24" s="11">
        <v>3</v>
      </c>
      <c r="D24" s="9"/>
      <c r="E24" s="6">
        <f t="shared" si="0"/>
        <v>0</v>
      </c>
      <c r="F24" s="1">
        <f>E24*0.01*F2</f>
        <v>0</v>
      </c>
      <c r="G24" s="6">
        <f t="shared" si="1"/>
        <v>0</v>
      </c>
      <c r="H24" s="6">
        <f t="shared" si="2"/>
        <v>0</v>
      </c>
      <c r="I24" s="6">
        <f t="shared" si="3"/>
        <v>0</v>
      </c>
    </row>
    <row r="25" spans="1:9" ht="15.75" x14ac:dyDescent="0.25">
      <c r="A25" s="3" t="s">
        <v>43</v>
      </c>
      <c r="B25" s="1" t="s">
        <v>2</v>
      </c>
      <c r="C25" s="11">
        <v>2</v>
      </c>
      <c r="D25" s="9"/>
      <c r="E25" s="6">
        <f t="shared" si="0"/>
        <v>0</v>
      </c>
      <c r="F25" s="1">
        <f>E25*0.01*F2</f>
        <v>0</v>
      </c>
      <c r="G25" s="6">
        <f t="shared" si="1"/>
        <v>0</v>
      </c>
      <c r="H25" s="6">
        <f t="shared" si="2"/>
        <v>0</v>
      </c>
      <c r="I25" s="6">
        <f t="shared" si="3"/>
        <v>0</v>
      </c>
    </row>
    <row r="26" spans="1:9" x14ac:dyDescent="0.25">
      <c r="A26" s="4"/>
      <c r="B26" s="4"/>
      <c r="C26" s="4"/>
      <c r="D26" s="5" t="s">
        <v>10</v>
      </c>
      <c r="E26" s="7">
        <f>SUM(E3:E25)</f>
        <v>0</v>
      </c>
      <c r="F26" s="7">
        <f>SUM(F3:F25)</f>
        <v>0</v>
      </c>
      <c r="G26" s="7">
        <f>SUM(G3:G25)</f>
        <v>0</v>
      </c>
      <c r="H26" s="7">
        <f>SUM(H3:H25)</f>
        <v>0</v>
      </c>
      <c r="I26" s="7">
        <f>SUM(I3:I25)</f>
        <v>0</v>
      </c>
    </row>
    <row r="29" spans="1:9" x14ac:dyDescent="0.25">
      <c r="A29" s="10" t="s">
        <v>62</v>
      </c>
    </row>
    <row r="30" spans="1:9" ht="45" customHeight="1" x14ac:dyDescent="0.25">
      <c r="A30" s="19" t="s">
        <v>63</v>
      </c>
      <c r="B30" s="20"/>
      <c r="C30" s="20"/>
      <c r="D30" s="20"/>
      <c r="E30" s="20"/>
      <c r="F30" s="20"/>
      <c r="G30" s="20"/>
      <c r="H30" s="20"/>
      <c r="I30" s="20"/>
    </row>
  </sheetData>
  <mergeCells count="9">
    <mergeCell ref="A30:I30"/>
    <mergeCell ref="H1:H2"/>
    <mergeCell ref="I1:I2"/>
    <mergeCell ref="A1:A2"/>
    <mergeCell ref="B1:B2"/>
    <mergeCell ref="C1:C2"/>
    <mergeCell ref="D1:D2"/>
    <mergeCell ref="E1:E2"/>
    <mergeCell ref="G1:G2"/>
  </mergeCells>
  <pageMargins left="0.7" right="0.7" top="0.78740157499999996" bottom="0.78740157499999996" header="0.3" footer="0.3"/>
  <pageSetup paperSize="9" scale="95"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9"/>
  <sheetViews>
    <sheetView zoomScaleNormal="100" workbookViewId="0">
      <selection activeCell="D3" sqref="D3"/>
    </sheetView>
  </sheetViews>
  <sheetFormatPr defaultRowHeight="15" x14ac:dyDescent="0.25"/>
  <cols>
    <col min="1" max="1" width="50.7109375" customWidth="1"/>
    <col min="3" max="3" width="11.42578125" customWidth="1"/>
    <col min="5" max="5" width="10.42578125" bestFit="1" customWidth="1"/>
    <col min="6" max="7" width="10.42578125" customWidth="1"/>
    <col min="8" max="8" width="19.42578125" bestFit="1" customWidth="1"/>
    <col min="9" max="9" width="17" bestFit="1" customWidth="1"/>
  </cols>
  <sheetData>
    <row r="1" spans="1:9" ht="15.75" x14ac:dyDescent="0.25">
      <c r="A1" s="27" t="s">
        <v>15</v>
      </c>
      <c r="B1" s="23" t="s">
        <v>1</v>
      </c>
      <c r="C1" s="23" t="s">
        <v>3</v>
      </c>
      <c r="D1" s="23" t="s">
        <v>4</v>
      </c>
      <c r="E1" s="23" t="s">
        <v>9</v>
      </c>
      <c r="F1" s="15" t="s">
        <v>71</v>
      </c>
      <c r="G1" s="23" t="s">
        <v>8</v>
      </c>
      <c r="H1" s="23" t="s">
        <v>5</v>
      </c>
      <c r="I1" s="23" t="s">
        <v>6</v>
      </c>
    </row>
    <row r="2" spans="1:9" ht="15.75" x14ac:dyDescent="0.25">
      <c r="A2" s="28"/>
      <c r="B2" s="24"/>
      <c r="C2" s="24"/>
      <c r="D2" s="24"/>
      <c r="E2" s="24"/>
      <c r="F2" s="16">
        <v>20</v>
      </c>
      <c r="G2" s="24"/>
      <c r="H2" s="24"/>
      <c r="I2" s="24"/>
    </row>
    <row r="3" spans="1:9" x14ac:dyDescent="0.25">
      <c r="A3" s="1" t="s">
        <v>16</v>
      </c>
      <c r="B3" s="1" t="s">
        <v>2</v>
      </c>
      <c r="C3" s="2">
        <v>3</v>
      </c>
      <c r="D3" s="9"/>
      <c r="E3" s="1">
        <f>D3*C3</f>
        <v>0</v>
      </c>
      <c r="F3" s="1">
        <f>E3*0.01*F2</f>
        <v>0</v>
      </c>
      <c r="G3" s="1">
        <f>F3+E3</f>
        <v>0</v>
      </c>
      <c r="H3" s="1">
        <f>4*E3</f>
        <v>0</v>
      </c>
      <c r="I3" s="1">
        <f>4*G3</f>
        <v>0</v>
      </c>
    </row>
    <row r="4" spans="1:9" x14ac:dyDescent="0.25">
      <c r="A4" s="1" t="s">
        <v>17</v>
      </c>
      <c r="B4" s="1" t="s">
        <v>2</v>
      </c>
      <c r="C4" s="2">
        <v>3</v>
      </c>
      <c r="D4" s="9"/>
      <c r="E4" s="1">
        <f>D4*C4</f>
        <v>0</v>
      </c>
      <c r="F4" s="1">
        <f>E4*0.01*F2</f>
        <v>0</v>
      </c>
      <c r="G4" s="1">
        <f>F4+E4</f>
        <v>0</v>
      </c>
      <c r="H4" s="1">
        <f>4*E4</f>
        <v>0</v>
      </c>
      <c r="I4" s="1">
        <f>4*G4</f>
        <v>0</v>
      </c>
    </row>
    <row r="5" spans="1:9" x14ac:dyDescent="0.25">
      <c r="A5" s="4"/>
      <c r="B5" s="4"/>
      <c r="C5" s="4"/>
      <c r="D5" s="5" t="s">
        <v>10</v>
      </c>
      <c r="E5" s="5">
        <f>SUM(E3:E4)</f>
        <v>0</v>
      </c>
      <c r="F5" s="5">
        <f>SUM(F3:F4)</f>
        <v>0</v>
      </c>
      <c r="G5" s="5">
        <f t="shared" ref="G5:I5" si="0">SUM(G3:G4)</f>
        <v>0</v>
      </c>
      <c r="H5" s="5">
        <f t="shared" si="0"/>
        <v>0</v>
      </c>
      <c r="I5" s="5">
        <f t="shared" si="0"/>
        <v>0</v>
      </c>
    </row>
    <row r="8" spans="1:9" x14ac:dyDescent="0.25">
      <c r="A8" s="10" t="s">
        <v>59</v>
      </c>
    </row>
    <row r="9" spans="1:9" ht="29.25" customHeight="1" x14ac:dyDescent="0.25">
      <c r="A9" s="19" t="s">
        <v>60</v>
      </c>
      <c r="B9" s="20"/>
      <c r="C9" s="20"/>
      <c r="D9" s="20"/>
      <c r="E9" s="20"/>
      <c r="F9" s="20"/>
      <c r="G9" s="20"/>
      <c r="H9" s="20"/>
      <c r="I9" s="20"/>
    </row>
  </sheetData>
  <mergeCells count="9">
    <mergeCell ref="A9:I9"/>
    <mergeCell ref="H1:H2"/>
    <mergeCell ref="I1:I2"/>
    <mergeCell ref="A1:A2"/>
    <mergeCell ref="B1:B2"/>
    <mergeCell ref="C1:C2"/>
    <mergeCell ref="D1:D2"/>
    <mergeCell ref="E1:E2"/>
    <mergeCell ref="G1:G2"/>
  </mergeCells>
  <pageMargins left="0.7" right="0.7" top="0.78740157499999996" bottom="0.78740157499999996" header="0.3" footer="0.3"/>
  <pageSetup paperSize="9" scale="95"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I11"/>
  <sheetViews>
    <sheetView zoomScaleNormal="100" workbookViewId="0">
      <selection activeCell="D3" sqref="D3"/>
    </sheetView>
  </sheetViews>
  <sheetFormatPr defaultRowHeight="15" x14ac:dyDescent="0.25"/>
  <cols>
    <col min="1" max="1" width="50.7109375" customWidth="1"/>
    <col min="3" max="3" width="11.42578125" customWidth="1"/>
    <col min="5" max="5" width="10.42578125" bestFit="1" customWidth="1"/>
    <col min="6" max="7" width="10.42578125" customWidth="1"/>
    <col min="8" max="8" width="19.42578125" bestFit="1" customWidth="1"/>
    <col min="9" max="9" width="17" bestFit="1" customWidth="1"/>
  </cols>
  <sheetData>
    <row r="1" spans="1:9" ht="15.75" x14ac:dyDescent="0.25">
      <c r="A1" s="29" t="s">
        <v>21</v>
      </c>
      <c r="B1" s="23" t="s">
        <v>1</v>
      </c>
      <c r="C1" s="23" t="s">
        <v>3</v>
      </c>
      <c r="D1" s="23" t="s">
        <v>4</v>
      </c>
      <c r="E1" s="23" t="s">
        <v>9</v>
      </c>
      <c r="F1" s="15" t="s">
        <v>71</v>
      </c>
      <c r="G1" s="23" t="s">
        <v>8</v>
      </c>
      <c r="H1" s="23" t="s">
        <v>5</v>
      </c>
      <c r="I1" s="23" t="s">
        <v>6</v>
      </c>
    </row>
    <row r="2" spans="1:9" ht="15.75" x14ac:dyDescent="0.25">
      <c r="A2" s="30"/>
      <c r="B2" s="24"/>
      <c r="C2" s="24"/>
      <c r="D2" s="24"/>
      <c r="E2" s="24"/>
      <c r="F2" s="16">
        <v>20</v>
      </c>
      <c r="G2" s="24"/>
      <c r="H2" s="24"/>
      <c r="I2" s="24"/>
    </row>
    <row r="3" spans="1:9" x14ac:dyDescent="0.25">
      <c r="A3" s="17" t="s">
        <v>45</v>
      </c>
      <c r="B3" s="1" t="s">
        <v>2</v>
      </c>
      <c r="C3" s="2">
        <v>56</v>
      </c>
      <c r="D3" s="9"/>
      <c r="E3" s="1">
        <f>D3*C3</f>
        <v>0</v>
      </c>
      <c r="F3" s="1">
        <f>E3*0.21</f>
        <v>0</v>
      </c>
      <c r="G3" s="1">
        <f>F3+E3</f>
        <v>0</v>
      </c>
      <c r="H3" s="1">
        <f>4*E3</f>
        <v>0</v>
      </c>
      <c r="I3" s="1">
        <f>4*G3</f>
        <v>0</v>
      </c>
    </row>
    <row r="4" spans="1:9" x14ac:dyDescent="0.25">
      <c r="A4" s="17" t="s">
        <v>46</v>
      </c>
      <c r="B4" s="1" t="s">
        <v>2</v>
      </c>
      <c r="C4" s="2">
        <v>56</v>
      </c>
      <c r="D4" s="9"/>
      <c r="E4" s="1">
        <f t="shared" ref="E4:E6" si="0">D4*C4</f>
        <v>0</v>
      </c>
      <c r="F4" s="1">
        <f t="shared" ref="F4:F6" si="1">E4*0.21</f>
        <v>0</v>
      </c>
      <c r="G4" s="1">
        <f t="shared" ref="G4:G6" si="2">F4+E4</f>
        <v>0</v>
      </c>
      <c r="H4" s="1">
        <f t="shared" ref="H4:H6" si="3">4*E4</f>
        <v>0</v>
      </c>
      <c r="I4" s="1">
        <f t="shared" ref="I4:I6" si="4">4*G4</f>
        <v>0</v>
      </c>
    </row>
    <row r="5" spans="1:9" x14ac:dyDescent="0.25">
      <c r="A5" s="17" t="s">
        <v>19</v>
      </c>
      <c r="B5" s="1" t="s">
        <v>2</v>
      </c>
      <c r="C5" s="2">
        <f>56/2</f>
        <v>28</v>
      </c>
      <c r="D5" s="9"/>
      <c r="E5" s="1">
        <f t="shared" si="0"/>
        <v>0</v>
      </c>
      <c r="F5" s="1">
        <f t="shared" si="1"/>
        <v>0</v>
      </c>
      <c r="G5" s="1">
        <f t="shared" si="2"/>
        <v>0</v>
      </c>
      <c r="H5" s="1">
        <f t="shared" si="3"/>
        <v>0</v>
      </c>
      <c r="I5" s="1">
        <f t="shared" si="4"/>
        <v>0</v>
      </c>
    </row>
    <row r="6" spans="1:9" x14ac:dyDescent="0.25">
      <c r="A6" s="3" t="s">
        <v>20</v>
      </c>
      <c r="B6" s="1" t="s">
        <v>18</v>
      </c>
      <c r="C6" s="2">
        <v>32</v>
      </c>
      <c r="D6" s="9"/>
      <c r="E6" s="1">
        <f t="shared" si="0"/>
        <v>0</v>
      </c>
      <c r="F6" s="1">
        <f t="shared" si="1"/>
        <v>0</v>
      </c>
      <c r="G6" s="1">
        <f t="shared" si="2"/>
        <v>0</v>
      </c>
      <c r="H6" s="1">
        <f t="shared" si="3"/>
        <v>0</v>
      </c>
      <c r="I6" s="1">
        <f t="shared" si="4"/>
        <v>0</v>
      </c>
    </row>
    <row r="7" spans="1:9" x14ac:dyDescent="0.25">
      <c r="A7" s="4"/>
      <c r="B7" s="4"/>
      <c r="C7" s="4"/>
      <c r="D7" s="5" t="s">
        <v>10</v>
      </c>
      <c r="E7" s="5">
        <f>SUM(E3:E6)</f>
        <v>0</v>
      </c>
      <c r="F7" s="5">
        <f>SUM(F3:F6)</f>
        <v>0</v>
      </c>
      <c r="G7" s="5">
        <f t="shared" ref="G7:I7" si="5">SUM(G3:G6)</f>
        <v>0</v>
      </c>
      <c r="H7" s="5">
        <f t="shared" si="5"/>
        <v>0</v>
      </c>
      <c r="I7" s="5">
        <f t="shared" si="5"/>
        <v>0</v>
      </c>
    </row>
    <row r="10" spans="1:9" x14ac:dyDescent="0.25">
      <c r="A10" s="10" t="s">
        <v>61</v>
      </c>
    </row>
    <row r="11" spans="1:9" ht="30" customHeight="1" x14ac:dyDescent="0.25">
      <c r="A11" s="19" t="s">
        <v>64</v>
      </c>
      <c r="B11" s="20"/>
      <c r="C11" s="20"/>
      <c r="D11" s="20"/>
      <c r="E11" s="20"/>
      <c r="F11" s="20"/>
      <c r="G11" s="20"/>
      <c r="H11" s="20"/>
      <c r="I11" s="20"/>
    </row>
  </sheetData>
  <mergeCells count="9">
    <mergeCell ref="A11:I11"/>
    <mergeCell ref="H1:H2"/>
    <mergeCell ref="I1:I2"/>
    <mergeCell ref="A1:A2"/>
    <mergeCell ref="B1:B2"/>
    <mergeCell ref="C1:C2"/>
    <mergeCell ref="D1:D2"/>
    <mergeCell ref="E1:E2"/>
    <mergeCell ref="G1:G2"/>
  </mergeCells>
  <pageMargins left="0.7" right="0.7" top="0.78740157499999996" bottom="0.78740157499999996" header="0.3" footer="0.3"/>
  <pageSetup paperSize="9" scale="95"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zoomScaleNormal="100" workbookViewId="0">
      <selection activeCell="F13" sqref="F13"/>
    </sheetView>
  </sheetViews>
  <sheetFormatPr defaultRowHeight="15" x14ac:dyDescent="0.25"/>
  <cols>
    <col min="1" max="1" width="50.7109375" customWidth="1"/>
    <col min="3" max="3" width="11.42578125" customWidth="1"/>
    <col min="5" max="5" width="10.42578125" bestFit="1" customWidth="1"/>
    <col min="6" max="7" width="10.42578125" customWidth="1"/>
    <col min="8" max="8" width="19.42578125" bestFit="1" customWidth="1"/>
    <col min="9" max="9" width="17" bestFit="1" customWidth="1"/>
  </cols>
  <sheetData>
    <row r="1" spans="1:9" ht="15.75" x14ac:dyDescent="0.25">
      <c r="A1" s="21" t="s">
        <v>50</v>
      </c>
      <c r="B1" s="23" t="s">
        <v>1</v>
      </c>
      <c r="C1" s="23" t="s">
        <v>3</v>
      </c>
      <c r="D1" s="23" t="s">
        <v>4</v>
      </c>
      <c r="E1" s="23" t="s">
        <v>9</v>
      </c>
      <c r="F1" s="15" t="s">
        <v>71</v>
      </c>
      <c r="G1" s="23" t="s">
        <v>8</v>
      </c>
      <c r="H1" s="23" t="s">
        <v>5</v>
      </c>
      <c r="I1" s="23" t="s">
        <v>6</v>
      </c>
    </row>
    <row r="2" spans="1:9" ht="15.75" x14ac:dyDescent="0.25">
      <c r="A2" s="22"/>
      <c r="B2" s="24"/>
      <c r="C2" s="24"/>
      <c r="D2" s="24"/>
      <c r="E2" s="24"/>
      <c r="F2" s="16">
        <v>20</v>
      </c>
      <c r="G2" s="24"/>
      <c r="H2" s="24"/>
      <c r="I2" s="24"/>
    </row>
    <row r="3" spans="1:9" x14ac:dyDescent="0.25">
      <c r="A3" s="1" t="s">
        <v>51</v>
      </c>
      <c r="B3" s="1" t="s">
        <v>49</v>
      </c>
      <c r="C3" s="2">
        <v>1</v>
      </c>
      <c r="D3" s="13">
        <f>'správa veřejného osvětlení'!E4</f>
        <v>0</v>
      </c>
      <c r="E3" s="1">
        <f>D3*C3</f>
        <v>0</v>
      </c>
      <c r="F3" s="1">
        <f>E3*0.01*F2</f>
        <v>0</v>
      </c>
      <c r="G3" s="1">
        <f>1.2*E3</f>
        <v>0</v>
      </c>
      <c r="H3" s="1">
        <f>4*E3</f>
        <v>0</v>
      </c>
      <c r="I3" s="1">
        <f>4*G3</f>
        <v>0</v>
      </c>
    </row>
    <row r="4" spans="1:9" x14ac:dyDescent="0.25">
      <c r="A4" s="1" t="s">
        <v>52</v>
      </c>
      <c r="B4" s="1" t="s">
        <v>49</v>
      </c>
      <c r="C4" s="2">
        <v>1</v>
      </c>
      <c r="D4" s="13">
        <f>'preventivní údržba'!E8</f>
        <v>0</v>
      </c>
      <c r="E4" s="1">
        <f t="shared" ref="E4:E7" si="0">D4*C4</f>
        <v>0</v>
      </c>
      <c r="F4" s="1">
        <f>E4*0.01*F2</f>
        <v>0</v>
      </c>
      <c r="G4" s="1">
        <f t="shared" ref="G4:G7" si="1">1.2*E4</f>
        <v>0</v>
      </c>
      <c r="H4" s="1">
        <f>4*E4</f>
        <v>0</v>
      </c>
      <c r="I4" s="1">
        <f t="shared" ref="I4:I7" si="2">4*G4</f>
        <v>0</v>
      </c>
    </row>
    <row r="5" spans="1:9" x14ac:dyDescent="0.25">
      <c r="A5" s="3" t="s">
        <v>54</v>
      </c>
      <c r="B5" s="1" t="s">
        <v>49</v>
      </c>
      <c r="C5" s="2">
        <v>1</v>
      </c>
      <c r="D5" s="13">
        <f>'pravidelná údržba'!E26</f>
        <v>0</v>
      </c>
      <c r="E5" s="1">
        <f>D5*C5</f>
        <v>0</v>
      </c>
      <c r="F5" s="1">
        <f>E5*0.01*F2</f>
        <v>0</v>
      </c>
      <c r="G5" s="1">
        <f>1.2*E5</f>
        <v>0</v>
      </c>
      <c r="H5" s="1">
        <f>4*E5</f>
        <v>0</v>
      </c>
      <c r="I5" s="1">
        <f>4*G5</f>
        <v>0</v>
      </c>
    </row>
    <row r="6" spans="1:9" x14ac:dyDescent="0.25">
      <c r="A6" s="1" t="s">
        <v>53</v>
      </c>
      <c r="B6" s="1" t="s">
        <v>49</v>
      </c>
      <c r="C6" s="2">
        <v>1</v>
      </c>
      <c r="D6" s="13">
        <f>'havarijní údržba'!E5</f>
        <v>0</v>
      </c>
      <c r="E6" s="1">
        <f t="shared" si="0"/>
        <v>0</v>
      </c>
      <c r="F6" s="1">
        <f>E6*0.01*F2</f>
        <v>0</v>
      </c>
      <c r="G6" s="1">
        <f t="shared" si="1"/>
        <v>0</v>
      </c>
      <c r="H6" s="1">
        <f>4*E6</f>
        <v>0</v>
      </c>
      <c r="I6" s="1">
        <f t="shared" si="2"/>
        <v>0</v>
      </c>
    </row>
    <row r="7" spans="1:9" x14ac:dyDescent="0.25">
      <c r="A7" s="3" t="s">
        <v>21</v>
      </c>
      <c r="B7" s="1" t="s">
        <v>49</v>
      </c>
      <c r="C7" s="2">
        <v>1</v>
      </c>
      <c r="D7" s="13">
        <f>'vánoční osvětlení'!E7</f>
        <v>0</v>
      </c>
      <c r="E7" s="1">
        <f t="shared" si="0"/>
        <v>0</v>
      </c>
      <c r="F7" s="1">
        <f>E7*0.01*F2</f>
        <v>0</v>
      </c>
      <c r="G7" s="1">
        <f t="shared" si="1"/>
        <v>0</v>
      </c>
      <c r="H7" s="1">
        <f>4*E7</f>
        <v>0</v>
      </c>
      <c r="I7" s="1">
        <f t="shared" si="2"/>
        <v>0</v>
      </c>
    </row>
    <row r="8" spans="1:9" x14ac:dyDescent="0.25">
      <c r="A8" s="4"/>
      <c r="B8" s="4"/>
      <c r="C8" s="4"/>
      <c r="D8" s="5" t="s">
        <v>10</v>
      </c>
      <c r="E8" s="5">
        <f>SUM(E3:E7)</f>
        <v>0</v>
      </c>
      <c r="F8" s="5">
        <f>SUM(F3:F7)</f>
        <v>0</v>
      </c>
      <c r="G8" s="5">
        <f t="shared" ref="G8:I8" si="3">SUM(G3:G7)</f>
        <v>0</v>
      </c>
      <c r="H8" s="5">
        <f t="shared" si="3"/>
        <v>0</v>
      </c>
      <c r="I8" s="5">
        <f t="shared" si="3"/>
        <v>0</v>
      </c>
    </row>
  </sheetData>
  <mergeCells count="8">
    <mergeCell ref="H1:H2"/>
    <mergeCell ref="I1:I2"/>
    <mergeCell ref="A1:A2"/>
    <mergeCell ref="B1:B2"/>
    <mergeCell ref="C1:C2"/>
    <mergeCell ref="D1:D2"/>
    <mergeCell ref="E1:E2"/>
    <mergeCell ref="G1:G2"/>
  </mergeCells>
  <pageMargins left="0.7" right="0.7" top="0.78740157499999996" bottom="0.78740157499999996" header="0.3" footer="0.3"/>
  <pageSetup paperSize="9" scale="95"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7</vt:i4>
      </vt:variant>
    </vt:vector>
  </HeadingPairs>
  <TitlesOfParts>
    <vt:vector size="7" baseType="lpstr">
      <vt:lpstr>návod k vyplnění</vt:lpstr>
      <vt:lpstr>správa veřejného osvětlení</vt:lpstr>
      <vt:lpstr>preventivní údržba</vt:lpstr>
      <vt:lpstr>pravidelná údržba</vt:lpstr>
      <vt:lpstr>havarijní údržba</vt:lpstr>
      <vt:lpstr>vánoční osvětlení</vt:lpstr>
      <vt:lpstr>celková cena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Skubal</dc:creator>
  <cp:lastModifiedBy>soukup</cp:lastModifiedBy>
  <cp:lastPrinted>2012-11-19T09:09:05Z</cp:lastPrinted>
  <dcterms:created xsi:type="dcterms:W3CDTF">2012-10-24T14:40:29Z</dcterms:created>
  <dcterms:modified xsi:type="dcterms:W3CDTF">2012-11-19T09:09:46Z</dcterms:modified>
</cp:coreProperties>
</file>